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hall\Dropbox (De La Salle)\FINANCE\FY23 LSCS Budget\"/>
    </mc:Choice>
  </mc:AlternateContent>
  <bookViews>
    <workbookView xWindow="0" yWindow="0" windowWidth="23040" windowHeight="9264" tabRatio="604"/>
  </bookViews>
  <sheets>
    <sheet name="Rev &amp; Exp to Budget" sheetId="1" r:id="rId1"/>
    <sheet name="Revenue" sheetId="3" r:id="rId2"/>
    <sheet name="Expend by Function" sheetId="6" r:id="rId3"/>
  </sheets>
  <definedNames>
    <definedName name="_xlnm.Print_Area" localSheetId="2">'Expend by Function'!$A$1:$H$98</definedName>
    <definedName name="_xlnm.Print_Area" localSheetId="0">'Rev &amp; Exp to Budget'!$A$1:$J$39</definedName>
    <definedName name="_xlnm.Print_Area" localSheetId="1">Revenue!$A$1:$H$37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36" i="1" l="1"/>
  <c r="T29" i="1"/>
  <c r="T28" i="1"/>
  <c r="T24" i="1"/>
  <c r="T20" i="1"/>
  <c r="T19" i="1"/>
  <c r="T12" i="1"/>
  <c r="T11" i="1"/>
  <c r="T14" i="1" s="1"/>
  <c r="T10" i="1"/>
  <c r="R96" i="6"/>
  <c r="R88" i="6"/>
  <c r="R80" i="6"/>
  <c r="T27" i="1" s="1"/>
  <c r="R72" i="6"/>
  <c r="T26" i="1" s="1"/>
  <c r="R64" i="6"/>
  <c r="T25" i="1" s="1"/>
  <c r="R56" i="6"/>
  <c r="R48" i="6"/>
  <c r="T23" i="1" s="1"/>
  <c r="R40" i="6"/>
  <c r="R32" i="6"/>
  <c r="R24" i="6"/>
  <c r="T18" i="1" s="1"/>
  <c r="R16" i="6"/>
  <c r="T17" i="1" s="1"/>
  <c r="R35" i="3"/>
  <c r="R21" i="3"/>
  <c r="R37" i="3" s="1"/>
  <c r="R15" i="3"/>
  <c r="G29" i="1"/>
  <c r="G28" i="1"/>
  <c r="G27" i="1"/>
  <c r="G26" i="1"/>
  <c r="G25" i="1"/>
  <c r="G24" i="1"/>
  <c r="G23" i="1"/>
  <c r="G20" i="1"/>
  <c r="G19" i="1"/>
  <c r="G18" i="1"/>
  <c r="G17" i="1"/>
  <c r="G12" i="1"/>
  <c r="G14" i="1" s="1"/>
  <c r="G11" i="1"/>
  <c r="G10" i="1"/>
  <c r="E98" i="6"/>
  <c r="E96" i="6"/>
  <c r="E88" i="6"/>
  <c r="E80" i="6"/>
  <c r="E72" i="6"/>
  <c r="E64" i="6"/>
  <c r="E56" i="6"/>
  <c r="E48" i="6"/>
  <c r="E40" i="6"/>
  <c r="E32" i="6"/>
  <c r="E24" i="6"/>
  <c r="E16" i="6"/>
  <c r="E35" i="3"/>
  <c r="E21" i="3"/>
  <c r="E37" i="3" s="1"/>
  <c r="E15" i="3"/>
  <c r="T21" i="1" l="1"/>
  <c r="T30" i="1"/>
  <c r="R98" i="6"/>
  <c r="G21" i="1"/>
  <c r="G30" i="1"/>
  <c r="G32" i="1"/>
  <c r="G34" i="1" s="1"/>
  <c r="G38" i="1" s="1"/>
  <c r="R36" i="1" s="1"/>
  <c r="T32" i="1" l="1"/>
  <c r="T34" i="1" s="1"/>
  <c r="T38" i="1" s="1"/>
  <c r="J27" i="1"/>
  <c r="R29" i="1"/>
  <c r="R28" i="1"/>
  <c r="R25" i="1"/>
  <c r="R24" i="1"/>
  <c r="R20" i="1"/>
  <c r="R19" i="1"/>
  <c r="R18" i="1"/>
  <c r="R17" i="1"/>
  <c r="P96" i="6"/>
  <c r="P88" i="6"/>
  <c r="P80" i="6"/>
  <c r="R27" i="1" s="1"/>
  <c r="P72" i="6"/>
  <c r="R26" i="1" s="1"/>
  <c r="P64" i="6"/>
  <c r="P56" i="6"/>
  <c r="P48" i="6"/>
  <c r="R23" i="1" s="1"/>
  <c r="P40" i="6"/>
  <c r="P32" i="6"/>
  <c r="P24" i="6"/>
  <c r="P16" i="6"/>
  <c r="P98" i="6" s="1"/>
  <c r="P35" i="3"/>
  <c r="R12" i="1" s="1"/>
  <c r="P21" i="3"/>
  <c r="R11" i="1" s="1"/>
  <c r="P15" i="3"/>
  <c r="R30" i="1" l="1"/>
  <c r="R21" i="1"/>
  <c r="P37" i="3"/>
  <c r="R10" i="1"/>
  <c r="R14" i="1" s="1"/>
  <c r="R32" i="1" l="1"/>
  <c r="R34" i="1" s="1"/>
  <c r="N18" i="3" l="1"/>
  <c r="N21" i="3" s="1"/>
  <c r="P11" i="1" s="1"/>
  <c r="P29" i="1"/>
  <c r="P28" i="1"/>
  <c r="P27" i="1"/>
  <c r="P26" i="1"/>
  <c r="P24" i="1"/>
  <c r="P23" i="1"/>
  <c r="P20" i="1"/>
  <c r="P19" i="1"/>
  <c r="P18" i="1"/>
  <c r="P17" i="1"/>
  <c r="N35" i="3"/>
  <c r="P12" i="1" s="1"/>
  <c r="N15" i="3"/>
  <c r="N96" i="6"/>
  <c r="N88" i="6"/>
  <c r="N80" i="6"/>
  <c r="N72" i="6"/>
  <c r="N64" i="6"/>
  <c r="P25" i="1" s="1"/>
  <c r="N56" i="6"/>
  <c r="N48" i="6"/>
  <c r="N40" i="6"/>
  <c r="N32" i="6"/>
  <c r="N24" i="6"/>
  <c r="N16" i="6"/>
  <c r="D96" i="6"/>
  <c r="F29" i="1" s="1"/>
  <c r="D88" i="6"/>
  <c r="D80" i="6"/>
  <c r="D72" i="6"/>
  <c r="D64" i="6"/>
  <c r="F25" i="1" s="1"/>
  <c r="D56" i="6"/>
  <c r="D48" i="6"/>
  <c r="D40" i="6"/>
  <c r="D32" i="6"/>
  <c r="F19" i="1" s="1"/>
  <c r="D24" i="6"/>
  <c r="D16" i="6"/>
  <c r="D98" i="6" s="1"/>
  <c r="D35" i="3"/>
  <c r="F12" i="1" s="1"/>
  <c r="D21" i="3"/>
  <c r="F11" i="1" s="1"/>
  <c r="D15" i="3"/>
  <c r="D37" i="3" s="1"/>
  <c r="F28" i="1"/>
  <c r="F27" i="1"/>
  <c r="F26" i="1"/>
  <c r="F24" i="1"/>
  <c r="F23" i="1"/>
  <c r="F20" i="1"/>
  <c r="F18" i="1"/>
  <c r="F17" i="1"/>
  <c r="F10" i="1"/>
  <c r="N29" i="1"/>
  <c r="N28" i="1"/>
  <c r="N27" i="1"/>
  <c r="N26" i="1"/>
  <c r="N24" i="1"/>
  <c r="N23" i="1"/>
  <c r="N20" i="1"/>
  <c r="N19" i="1"/>
  <c r="N18" i="1"/>
  <c r="N17" i="1"/>
  <c r="N12" i="1"/>
  <c r="L29" i="1"/>
  <c r="L28" i="1"/>
  <c r="L27" i="1"/>
  <c r="L26" i="1"/>
  <c r="L24" i="1"/>
  <c r="L23" i="1"/>
  <c r="L20" i="1"/>
  <c r="L19" i="1"/>
  <c r="L18" i="1"/>
  <c r="L17" i="1"/>
  <c r="L96" i="6"/>
  <c r="L88" i="6"/>
  <c r="L80" i="6"/>
  <c r="L72" i="6"/>
  <c r="L64" i="6"/>
  <c r="N25" i="1" s="1"/>
  <c r="L56" i="6"/>
  <c r="L48" i="6"/>
  <c r="L40" i="6"/>
  <c r="L32" i="6"/>
  <c r="L24" i="6"/>
  <c r="L16" i="6"/>
  <c r="L98" i="6" s="1"/>
  <c r="J96" i="6"/>
  <c r="J88" i="6"/>
  <c r="J80" i="6"/>
  <c r="J72" i="6"/>
  <c r="J64" i="6"/>
  <c r="L25" i="1" s="1"/>
  <c r="J56" i="6"/>
  <c r="J48" i="6"/>
  <c r="J40" i="6"/>
  <c r="J32" i="6"/>
  <c r="J24" i="6"/>
  <c r="J16" i="6"/>
  <c r="J98" i="6" s="1"/>
  <c r="L35" i="3"/>
  <c r="L21" i="3"/>
  <c r="N11" i="1" s="1"/>
  <c r="L15" i="3"/>
  <c r="N10" i="1" s="1"/>
  <c r="J35" i="3"/>
  <c r="L12" i="1" s="1"/>
  <c r="J21" i="3"/>
  <c r="J15" i="3"/>
  <c r="L10" i="1" s="1"/>
  <c r="N98" i="6" l="1"/>
  <c r="N14" i="1"/>
  <c r="F14" i="1"/>
  <c r="J37" i="3"/>
  <c r="L37" i="3"/>
  <c r="P21" i="1"/>
  <c r="P30" i="1"/>
  <c r="N37" i="3"/>
  <c r="P10" i="1"/>
  <c r="P14" i="1" s="1"/>
  <c r="N21" i="1"/>
  <c r="N30" i="1"/>
  <c r="L21" i="1"/>
  <c r="L30" i="1"/>
  <c r="L11" i="1"/>
  <c r="L14" i="1" s="1"/>
  <c r="F21" i="1"/>
  <c r="F30" i="1"/>
  <c r="V62" i="6"/>
  <c r="P32" i="1" l="1"/>
  <c r="P34" i="1" s="1"/>
  <c r="N32" i="1"/>
  <c r="N34" i="1" s="1"/>
  <c r="F32" i="1"/>
  <c r="F34" i="1" s="1"/>
  <c r="F38" i="1" s="1"/>
  <c r="R38" i="1" s="1"/>
  <c r="L32" i="1"/>
  <c r="L34" i="1" s="1"/>
  <c r="H15" i="3"/>
  <c r="N36" i="1" l="1"/>
  <c r="P36" i="1"/>
  <c r="AF94" i="6"/>
  <c r="AE93" i="6"/>
  <c r="AD92" i="6"/>
  <c r="AC91" i="6"/>
  <c r="AF86" i="6"/>
  <c r="AE85" i="6"/>
  <c r="AD84" i="6"/>
  <c r="AC83" i="6"/>
  <c r="AF78" i="6"/>
  <c r="AE77" i="6"/>
  <c r="AD76" i="6"/>
  <c r="AC75" i="6"/>
  <c r="AF70" i="6"/>
  <c r="AE69" i="6"/>
  <c r="AD68" i="6"/>
  <c r="AC67" i="6"/>
  <c r="AF62" i="6"/>
  <c r="AE61" i="6"/>
  <c r="AD60" i="6"/>
  <c r="AC59" i="6"/>
  <c r="AF54" i="6"/>
  <c r="AE53" i="6"/>
  <c r="AD52" i="6"/>
  <c r="AC51" i="6"/>
  <c r="AF46" i="6"/>
  <c r="AE45" i="6"/>
  <c r="AD44" i="6"/>
  <c r="AC43" i="6"/>
  <c r="AF38" i="6"/>
  <c r="AE37" i="6"/>
  <c r="AD36" i="6"/>
  <c r="AC35" i="6"/>
  <c r="AF30" i="6"/>
  <c r="AE29" i="6"/>
  <c r="AD28" i="6"/>
  <c r="AC27" i="6"/>
  <c r="AC19" i="6"/>
  <c r="AF22" i="6"/>
  <c r="AE21" i="6"/>
  <c r="AD20" i="6"/>
  <c r="AF14" i="6"/>
  <c r="AE13" i="6"/>
  <c r="AD12" i="6"/>
  <c r="J29" i="1"/>
  <c r="J28" i="1"/>
  <c r="J20" i="1"/>
  <c r="H35" i="3"/>
  <c r="J12" i="1" s="1"/>
  <c r="H21" i="3"/>
  <c r="J11" i="1" s="1"/>
  <c r="J10" i="1"/>
  <c r="F35" i="3"/>
  <c r="F21" i="3"/>
  <c r="F15" i="3"/>
  <c r="AC11" i="6"/>
  <c r="H96" i="6"/>
  <c r="H88" i="6"/>
  <c r="H80" i="6"/>
  <c r="H72" i="6"/>
  <c r="J26" i="1" s="1"/>
  <c r="H64" i="6"/>
  <c r="J25" i="1" s="1"/>
  <c r="H56" i="6"/>
  <c r="J24" i="1" s="1"/>
  <c r="H48" i="6"/>
  <c r="J23" i="1" s="1"/>
  <c r="H40" i="6"/>
  <c r="H32" i="6"/>
  <c r="J19" i="1" s="1"/>
  <c r="H24" i="6"/>
  <c r="J18" i="1" s="1"/>
  <c r="H16" i="6"/>
  <c r="J17" i="1" s="1"/>
  <c r="F96" i="6"/>
  <c r="F88" i="6"/>
  <c r="F80" i="6"/>
  <c r="F72" i="6"/>
  <c r="F64" i="6"/>
  <c r="F56" i="6"/>
  <c r="F48" i="6"/>
  <c r="F40" i="6"/>
  <c r="F32" i="6"/>
  <c r="F24" i="6"/>
  <c r="F16" i="6"/>
  <c r="AD98" i="6" l="1"/>
  <c r="F37" i="3"/>
  <c r="J14" i="1"/>
  <c r="J21" i="1"/>
  <c r="H98" i="6"/>
  <c r="F98" i="6"/>
  <c r="H37" i="3"/>
  <c r="AF98" i="6"/>
  <c r="AE98" i="6"/>
  <c r="AC98" i="6"/>
  <c r="AF99" i="6" l="1"/>
  <c r="AA94" i="6" l="1"/>
  <c r="Z93" i="6"/>
  <c r="Y92" i="6"/>
  <c r="X91" i="6"/>
  <c r="AA86" i="6"/>
  <c r="Z85" i="6"/>
  <c r="Y84" i="6"/>
  <c r="X83" i="6"/>
  <c r="AA78" i="6"/>
  <c r="Z77" i="6"/>
  <c r="Y76" i="6"/>
  <c r="X75" i="6"/>
  <c r="AA70" i="6"/>
  <c r="Z69" i="6"/>
  <c r="Y68" i="6"/>
  <c r="X67" i="6"/>
  <c r="AA62" i="6"/>
  <c r="Z61" i="6"/>
  <c r="Y60" i="6"/>
  <c r="X59" i="6"/>
  <c r="AA54" i="6"/>
  <c r="Z53" i="6"/>
  <c r="Y52" i="6"/>
  <c r="X51" i="6"/>
  <c r="AA46" i="6"/>
  <c r="Z45" i="6"/>
  <c r="Y44" i="6"/>
  <c r="X43" i="6"/>
  <c r="AA38" i="6"/>
  <c r="Z37" i="6"/>
  <c r="Y36" i="6"/>
  <c r="X35" i="6"/>
  <c r="AA30" i="6"/>
  <c r="Z29" i="6"/>
  <c r="Y28" i="6"/>
  <c r="X27" i="6"/>
  <c r="X19" i="6"/>
  <c r="AA22" i="6"/>
  <c r="Z21" i="6"/>
  <c r="Y20" i="6"/>
  <c r="AA14" i="6"/>
  <c r="Z13" i="6"/>
  <c r="Y12" i="6"/>
  <c r="X11" i="6"/>
  <c r="E27" i="1"/>
  <c r="E25" i="1"/>
  <c r="E17" i="1"/>
  <c r="C21" i="3"/>
  <c r="E11" i="1" s="1"/>
  <c r="C15" i="3"/>
  <c r="E10" i="1" s="1"/>
  <c r="C96" i="6"/>
  <c r="E29" i="1" s="1"/>
  <c r="C88" i="6"/>
  <c r="E28" i="1" s="1"/>
  <c r="C80" i="6"/>
  <c r="C72" i="6"/>
  <c r="E26" i="1" s="1"/>
  <c r="C64" i="6"/>
  <c r="C56" i="6"/>
  <c r="E24" i="1" s="1"/>
  <c r="C48" i="6"/>
  <c r="E23" i="1" s="1"/>
  <c r="C40" i="6"/>
  <c r="E20" i="1" s="1"/>
  <c r="C32" i="6"/>
  <c r="E19" i="1" s="1"/>
  <c r="C24" i="6"/>
  <c r="E18" i="1" s="1"/>
  <c r="C16" i="6"/>
  <c r="C98" i="6" s="1"/>
  <c r="Z98" i="6" l="1"/>
  <c r="Y98" i="6"/>
  <c r="X98" i="6"/>
  <c r="AA98" i="6"/>
  <c r="E21" i="1"/>
  <c r="E30" i="1"/>
  <c r="E32" i="1" s="1"/>
  <c r="AA99" i="6" l="1"/>
  <c r="V94" i="6"/>
  <c r="U93" i="6"/>
  <c r="T92" i="6"/>
  <c r="S91" i="6"/>
  <c r="V86" i="6"/>
  <c r="U85" i="6"/>
  <c r="T84" i="6"/>
  <c r="S83" i="6"/>
  <c r="V78" i="6"/>
  <c r="U77" i="6"/>
  <c r="T76" i="6"/>
  <c r="S75" i="6"/>
  <c r="V70" i="6"/>
  <c r="U69" i="6"/>
  <c r="T68" i="6"/>
  <c r="S67" i="6"/>
  <c r="U61" i="6"/>
  <c r="T60" i="6"/>
  <c r="S59" i="6"/>
  <c r="V54" i="6"/>
  <c r="U53" i="6"/>
  <c r="T52" i="6"/>
  <c r="S51" i="6"/>
  <c r="V46" i="6"/>
  <c r="U45" i="6"/>
  <c r="T44" i="6"/>
  <c r="S43" i="6"/>
  <c r="V38" i="6"/>
  <c r="U37" i="6"/>
  <c r="T36" i="6"/>
  <c r="S35" i="6"/>
  <c r="V30" i="6"/>
  <c r="U29" i="6"/>
  <c r="T28" i="6"/>
  <c r="S27" i="6"/>
  <c r="V22" i="6"/>
  <c r="U21" i="6"/>
  <c r="T20" i="6"/>
  <c r="S19" i="6"/>
  <c r="V14" i="6"/>
  <c r="V98" i="6" s="1"/>
  <c r="U13" i="6"/>
  <c r="U98" i="6" s="1"/>
  <c r="T12" i="6"/>
  <c r="T98" i="6" s="1"/>
  <c r="S11" i="6"/>
  <c r="S98" i="6" s="1"/>
  <c r="V99" i="6" l="1"/>
  <c r="H12" i="1" l="1"/>
  <c r="H11" i="1"/>
  <c r="H25" i="1" l="1"/>
  <c r="H18" i="1" l="1"/>
  <c r="H17" i="1"/>
  <c r="H29" i="1"/>
  <c r="H28" i="1"/>
  <c r="H27" i="1"/>
  <c r="H26" i="1"/>
  <c r="H24" i="1"/>
  <c r="H20" i="1"/>
  <c r="H19" i="1"/>
  <c r="H23" i="1" l="1"/>
  <c r="H21" i="1"/>
  <c r="H30" i="1" l="1"/>
  <c r="H32" i="1" s="1"/>
  <c r="G98" i="6"/>
  <c r="C35" i="3" l="1"/>
  <c r="C37" i="3" l="1"/>
  <c r="E12" i="1"/>
  <c r="E14" i="1" l="1"/>
  <c r="E34" i="1" s="1"/>
  <c r="E38" i="1" s="1"/>
  <c r="L36" i="1" s="1"/>
  <c r="H36" i="1" l="1"/>
  <c r="J36" i="1"/>
  <c r="H10" i="1"/>
  <c r="H14" i="1" s="1"/>
  <c r="H34" i="1" s="1"/>
  <c r="H38" i="1" l="1"/>
  <c r="L38" i="1" s="1"/>
  <c r="P38" i="1" s="1"/>
  <c r="N38" i="1"/>
  <c r="J30" i="1"/>
  <c r="J32" i="1" s="1"/>
  <c r="J34" i="1" s="1"/>
  <c r="J38" i="1" s="1"/>
</calcChain>
</file>

<file path=xl/sharedStrings.xml><?xml version="1.0" encoding="utf-8"?>
<sst xmlns="http://schemas.openxmlformats.org/spreadsheetml/2006/main" count="269" uniqueCount="113">
  <si>
    <t>Revenues</t>
  </si>
  <si>
    <t xml:space="preserve"> </t>
  </si>
  <si>
    <t>Total Support Services-Pupils</t>
  </si>
  <si>
    <t>Total Operation of Plant Services</t>
  </si>
  <si>
    <t>5113 Prop C</t>
  </si>
  <si>
    <t>Local</t>
  </si>
  <si>
    <t>State</t>
  </si>
  <si>
    <t>Federal</t>
  </si>
  <si>
    <t>GRAND TOTAL REVENUES</t>
  </si>
  <si>
    <t>Expenditures</t>
  </si>
  <si>
    <t>Special Programs</t>
  </si>
  <si>
    <t>TOTAL SUPPORT SERVICES</t>
  </si>
  <si>
    <t>GRAND TOTAL EXPENDITURES</t>
  </si>
  <si>
    <t xml:space="preserve">Total Revenue Over/(Under) Total Expenses </t>
  </si>
  <si>
    <t xml:space="preserve">TOTAL INSTRUCTION </t>
  </si>
  <si>
    <t>Total Special Programs</t>
  </si>
  <si>
    <t>Expenditures by Function</t>
  </si>
  <si>
    <t>Support Services-Pupils</t>
  </si>
  <si>
    <t>6100 Salaries</t>
  </si>
  <si>
    <t>6200 Benefits</t>
  </si>
  <si>
    <t>6300 Purchased Services</t>
  </si>
  <si>
    <t>6400 Supplies &amp; Materials</t>
  </si>
  <si>
    <t>6500 Equipment</t>
  </si>
  <si>
    <t>5100 Local Revenue</t>
  </si>
  <si>
    <t>5100 Total Local Revenue</t>
  </si>
  <si>
    <t>5300 State Revenue</t>
  </si>
  <si>
    <t>5400 Federal Revenue</t>
  </si>
  <si>
    <t>5899 GRAND TOTAL REVENUES</t>
  </si>
  <si>
    <t>9999 GRAND TOTAL EXPENDITURES</t>
  </si>
  <si>
    <t>5441 Special Ed Part B</t>
  </si>
  <si>
    <t>Approved</t>
  </si>
  <si>
    <t>Budget</t>
  </si>
  <si>
    <t>Classroom Instruction</t>
  </si>
  <si>
    <t>Professional Development</t>
  </si>
  <si>
    <t>Building Principal Services</t>
  </si>
  <si>
    <t>Business Support Services</t>
  </si>
  <si>
    <t xml:space="preserve">5198 Other </t>
  </si>
  <si>
    <t>Total Classroom Instruction</t>
  </si>
  <si>
    <t>Total Professional Development</t>
  </si>
  <si>
    <t>2411 Building Principal Services</t>
  </si>
  <si>
    <t>2511 Business Support Services</t>
  </si>
  <si>
    <t>Total Business Support Services</t>
  </si>
  <si>
    <t>2541 Operation of Plant Services</t>
  </si>
  <si>
    <t>2111 Support Services-Pupils</t>
  </si>
  <si>
    <t>Beginning Cash Balance, July 1</t>
  </si>
  <si>
    <t>Total Building Principal Services</t>
  </si>
  <si>
    <t>Technology Services</t>
  </si>
  <si>
    <t>Operation of Plant Services</t>
  </si>
  <si>
    <t>2562 Food Services</t>
  </si>
  <si>
    <t>Food Services</t>
  </si>
  <si>
    <t>5451-66 Consolidated Federal Funds</t>
  </si>
  <si>
    <t>2213 Professional Development</t>
  </si>
  <si>
    <t>Culturally Different</t>
  </si>
  <si>
    <t>1221 Special Programs</t>
  </si>
  <si>
    <t>Student Activity-Extracurricular</t>
  </si>
  <si>
    <t>1411 Student Activity-Extracurricular</t>
  </si>
  <si>
    <t>Total Technology Services</t>
  </si>
  <si>
    <t>Total Food Services</t>
  </si>
  <si>
    <t>5445 Lunch Program</t>
  </si>
  <si>
    <t>5446 Breakfast Program</t>
  </si>
  <si>
    <t>5311-19 Basic Formula/CTF</t>
  </si>
  <si>
    <t>5333 Food Service-State</t>
  </si>
  <si>
    <t>Total Student Activity-Extracurricular</t>
  </si>
  <si>
    <t>La Salle Charter School</t>
  </si>
  <si>
    <t>5194 Donations</t>
  </si>
  <si>
    <t>1131 Classroom Instruction</t>
  </si>
  <si>
    <t>5448 Snack Programm</t>
  </si>
  <si>
    <t>5171 Student Activities/Uniforms</t>
  </si>
  <si>
    <t>2331 Technology Services</t>
  </si>
  <si>
    <t>5412 Medicaid</t>
  </si>
  <si>
    <t>5397 Other State Revenue</t>
  </si>
  <si>
    <t>5423 CARES ESSER II</t>
  </si>
  <si>
    <t>5425 CARES Student Connectivity</t>
  </si>
  <si>
    <t>Salaries</t>
  </si>
  <si>
    <t>Benefits</t>
  </si>
  <si>
    <t>Supplies</t>
  </si>
  <si>
    <t>Pur Serv</t>
  </si>
  <si>
    <t>5497 Other Federal Revenue</t>
  </si>
  <si>
    <t>5424 CARES Emergency Relief</t>
  </si>
  <si>
    <t>5422 CARES ESSER III ($634,909)</t>
  </si>
  <si>
    <t>FY23</t>
  </si>
  <si>
    <t>FY22</t>
  </si>
  <si>
    <t>Proposed</t>
  </si>
  <si>
    <t>Ending Cash Balance, June 30</t>
  </si>
  <si>
    <t>FY23 Proposed Budget Compared to FY22 Approved Budget - Revenue</t>
  </si>
  <si>
    <t>Revenue Source</t>
  </si>
  <si>
    <t>FY23 Proposed Budget Compared to FY22 Approved Budget - Expenses</t>
  </si>
  <si>
    <t>FY22 Approved Budget</t>
  </si>
  <si>
    <t>FY23 Proposed Budget - 3%</t>
  </si>
  <si>
    <t>FY23 Proposed Budget - 5%</t>
  </si>
  <si>
    <t>FY23 Notes:</t>
  </si>
  <si>
    <t>Enrollment = 130</t>
  </si>
  <si>
    <t>Average Daily Attendance 90% = 117</t>
  </si>
  <si>
    <t>Weighted Average Daily Attendance (WADA) = 149</t>
  </si>
  <si>
    <t>Basic Formula Amount Per WADA = $9259</t>
  </si>
  <si>
    <t>Prop C Amount Per Previous YR WADA = $1200</t>
  </si>
  <si>
    <t>5451-56 Consolidated Federal Decrease School Improvement Funding Ended in FY22</t>
  </si>
  <si>
    <t>1251 Supplemental Instruction</t>
  </si>
  <si>
    <t>Total Supplemental Instruction</t>
  </si>
  <si>
    <t>$150k DLS</t>
  </si>
  <si>
    <t>$150k DLS/ESSER III 2 years</t>
  </si>
  <si>
    <t>$150k DLS/ ESSER III 2 years</t>
  </si>
  <si>
    <t>AMENDED</t>
  </si>
  <si>
    <t>ESSER III 2 years</t>
  </si>
  <si>
    <t>$150k DLS/ESSER III 2 years/HB 1552 passed</t>
  </si>
  <si>
    <t>$150k DLS/ESSER III 2 years/HB 1552</t>
  </si>
  <si>
    <t>$150k DLS/ ESSER III 2 years/94% ADA</t>
  </si>
  <si>
    <t>ESSER III 2 years/94% ADA</t>
  </si>
  <si>
    <t>$150k DLS/ ESSER III 2 years/94% ADA/Enr adjustment</t>
  </si>
  <si>
    <t>5%/ Enr adjustment</t>
  </si>
  <si>
    <t>$150k DLS/ESSER III 2 years/Enr adjustment</t>
  </si>
  <si>
    <t>APPROVED</t>
  </si>
  <si>
    <t>FY23 APPROVED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</si>
</sst>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164" fontId="0" fillId="0" borderId="0" xfId="2" applyNumberFormat="1" applyFont="1"/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quotePrefix="1" applyFont="1"/>
    <xf numFmtId="0" fontId="2" fillId="0" borderId="0" xfId="0" applyFont="1" applyAlignment="1">
      <alignment horizontal="left"/>
    </xf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0" xfId="1" applyNumberFormat="1" applyFont="1" applyBorder="1"/>
    <xf numFmtId="165" fontId="2" fillId="0" borderId="1" xfId="1" applyNumberFormat="1" applyFont="1" applyBorder="1"/>
    <xf numFmtId="165" fontId="0" fillId="0" borderId="0" xfId="1" applyNumberFormat="1" applyFont="1" applyFill="1"/>
    <xf numFmtId="0" fontId="0" fillId="0" borderId="0" xfId="0" applyBorder="1"/>
    <xf numFmtId="0" fontId="0" fillId="0" borderId="0" xfId="0" applyFill="1"/>
    <xf numFmtId="165" fontId="0" fillId="0" borderId="1" xfId="1" applyNumberFormat="1" applyFont="1" applyFill="1" applyBorder="1"/>
    <xf numFmtId="164" fontId="2" fillId="0" borderId="1" xfId="2" applyNumberFormat="1" applyFont="1" applyFill="1" applyBorder="1"/>
    <xf numFmtId="165" fontId="2" fillId="0" borderId="1" xfId="1" applyNumberFormat="1" applyFont="1" applyFill="1" applyBorder="1"/>
    <xf numFmtId="165" fontId="2" fillId="0" borderId="0" xfId="1" applyNumberFormat="1" applyFont="1"/>
    <xf numFmtId="164" fontId="0" fillId="0" borderId="0" xfId="2" applyNumberFormat="1" applyFont="1" applyFill="1"/>
    <xf numFmtId="165" fontId="0" fillId="0" borderId="0" xfId="1" applyNumberFormat="1" applyFont="1" applyFill="1" applyBorder="1"/>
    <xf numFmtId="165" fontId="2" fillId="0" borderId="0" xfId="1" applyNumberFormat="1" applyFont="1" applyFill="1" applyBorder="1"/>
    <xf numFmtId="0" fontId="2" fillId="0" borderId="0" xfId="0" applyFont="1" applyBorder="1"/>
    <xf numFmtId="164" fontId="2" fillId="0" borderId="0" xfId="2" applyNumberFormat="1" applyFont="1" applyFill="1" applyBorder="1"/>
    <xf numFmtId="0" fontId="2" fillId="0" borderId="0" xfId="0" quotePrefix="1" applyFont="1" applyBorder="1" applyAlignment="1">
      <alignment horizontal="left"/>
    </xf>
    <xf numFmtId="0" fontId="2" fillId="0" borderId="0" xfId="0" applyFont="1" applyFill="1"/>
    <xf numFmtId="0" fontId="4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165" fontId="0" fillId="0" borderId="2" xfId="1" applyNumberFormat="1" applyFont="1" applyFill="1" applyBorder="1"/>
    <xf numFmtId="165" fontId="2" fillId="0" borderId="1" xfId="2" applyNumberFormat="1" applyFont="1" applyFill="1" applyBorder="1"/>
    <xf numFmtId="0" fontId="3" fillId="0" borderId="0" xfId="0" applyFont="1" applyAlignment="1">
      <alignment horizontal="center"/>
    </xf>
    <xf numFmtId="1" fontId="4" fillId="0" borderId="0" xfId="0" applyNumberFormat="1" applyFont="1"/>
    <xf numFmtId="0" fontId="1" fillId="0" borderId="0" xfId="0" applyFont="1"/>
    <xf numFmtId="0" fontId="3" fillId="0" borderId="0" xfId="0" applyFont="1" applyAlignment="1"/>
    <xf numFmtId="1" fontId="2" fillId="0" borderId="0" xfId="0" applyNumberFormat="1" applyFont="1"/>
    <xf numFmtId="165" fontId="1" fillId="0" borderId="0" xfId="1" applyNumberFormat="1" applyFont="1" applyFill="1"/>
    <xf numFmtId="0" fontId="1" fillId="0" borderId="0" xfId="0" applyFont="1" applyAlignment="1">
      <alignment horizontal="left"/>
    </xf>
    <xf numFmtId="164" fontId="0" fillId="0" borderId="0" xfId="0" applyNumberFormat="1"/>
    <xf numFmtId="165" fontId="2" fillId="0" borderId="0" xfId="1" applyNumberFormat="1" applyFont="1" applyFill="1"/>
    <xf numFmtId="165" fontId="1" fillId="0" borderId="0" xfId="1" applyNumberFormat="1" applyFont="1" applyFill="1" applyBorder="1"/>
    <xf numFmtId="0" fontId="3" fillId="0" borderId="0" xfId="0" applyFont="1" applyAlignment="1">
      <alignment horizontal="center"/>
    </xf>
    <xf numFmtId="1" fontId="2" fillId="0" borderId="0" xfId="0" applyNumberFormat="1" applyFont="1" applyFill="1"/>
    <xf numFmtId="0" fontId="3" fillId="0" borderId="0" xfId="0" applyFont="1" applyAlignment="1">
      <alignment horizontal="center"/>
    </xf>
    <xf numFmtId="165" fontId="0" fillId="0" borderId="0" xfId="0" applyNumberFormat="1"/>
    <xf numFmtId="164" fontId="0" fillId="0" borderId="0" xfId="2" applyNumberFormat="1" applyFont="1" applyFill="1" applyBorder="1"/>
    <xf numFmtId="165" fontId="2" fillId="0" borderId="0" xfId="3" applyNumberFormat="1" applyFont="1" applyFill="1" applyBorder="1"/>
    <xf numFmtId="165" fontId="0" fillId="0" borderId="1" xfId="3" applyNumberFormat="1" applyFont="1" applyFill="1" applyBorder="1"/>
    <xf numFmtId="0" fontId="0" fillId="0" borderId="1" xfId="0" applyBorder="1"/>
    <xf numFmtId="0" fontId="2" fillId="0" borderId="1" xfId="0" applyFont="1" applyFill="1" applyBorder="1" applyAlignment="1">
      <alignment horizontal="center"/>
    </xf>
    <xf numFmtId="164" fontId="2" fillId="0" borderId="0" xfId="0" applyNumberFormat="1" applyFont="1"/>
    <xf numFmtId="164" fontId="2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9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9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Border="1"/>
    <xf numFmtId="165" fontId="0" fillId="0" borderId="0" xfId="3" applyNumberFormat="1" applyFont="1" applyFill="1" applyBorder="1"/>
    <xf numFmtId="9" fontId="2" fillId="0" borderId="1" xfId="0" applyNumberFormat="1" applyFont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9" fontId="2" fillId="2" borderId="1" xfId="0" applyNumberFormat="1" applyFont="1" applyFill="1" applyBorder="1" applyAlignment="1">
      <alignment horizontal="center" wrapText="1"/>
    </xf>
    <xf numFmtId="0" fontId="0" fillId="2" borderId="0" xfId="0" applyFill="1" applyBorder="1"/>
    <xf numFmtId="164" fontId="0" fillId="2" borderId="0" xfId="2" applyNumberFormat="1" applyFont="1" applyFill="1"/>
    <xf numFmtId="165" fontId="0" fillId="2" borderId="0" xfId="1" applyNumberFormat="1" applyFont="1" applyFill="1"/>
    <xf numFmtId="165" fontId="0" fillId="2" borderId="1" xfId="1" applyNumberFormat="1" applyFont="1" applyFill="1" applyBorder="1"/>
    <xf numFmtId="165" fontId="0" fillId="2" borderId="0" xfId="1" applyNumberFormat="1" applyFont="1" applyFill="1" applyBorder="1"/>
    <xf numFmtId="165" fontId="2" fillId="2" borderId="1" xfId="1" applyNumberFormat="1" applyFont="1" applyFill="1" applyBorder="1"/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0" fillId="2" borderId="0" xfId="0" applyFill="1"/>
    <xf numFmtId="165" fontId="1" fillId="2" borderId="0" xfId="1" applyNumberFormat="1" applyFont="1" applyFill="1"/>
    <xf numFmtId="165" fontId="2" fillId="2" borderId="0" xfId="1" applyNumberFormat="1" applyFont="1" applyFill="1" applyBorder="1"/>
    <xf numFmtId="164" fontId="2" fillId="2" borderId="0" xfId="2" applyNumberFormat="1" applyFont="1" applyFill="1" applyBorder="1"/>
    <xf numFmtId="164" fontId="2" fillId="2" borderId="1" xfId="2" applyNumberFormat="1" applyFont="1" applyFill="1" applyBorder="1"/>
    <xf numFmtId="9" fontId="2" fillId="2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A2" zoomScaleNormal="100" workbookViewId="0">
      <selection activeCell="A4" sqref="A4"/>
    </sheetView>
  </sheetViews>
  <sheetFormatPr defaultColWidth="8.88671875" defaultRowHeight="13.2" x14ac:dyDescent="0.25"/>
  <cols>
    <col min="1" max="1" width="1.6640625" customWidth="1"/>
    <col min="2" max="2" width="9.109375" bestFit="1" customWidth="1"/>
    <col min="3" max="3" width="0.88671875" customWidth="1"/>
    <col min="4" max="4" width="30.88671875" customWidth="1"/>
    <col min="5" max="6" width="10.44140625" hidden="1" customWidth="1"/>
    <col min="7" max="7" width="10.44140625" style="76" hidden="1" customWidth="1"/>
    <col min="8" max="8" width="10.44140625" hidden="1" customWidth="1"/>
    <col min="9" max="9" width="0.88671875" hidden="1" customWidth="1"/>
    <col min="10" max="10" width="10.44140625" hidden="1" customWidth="1"/>
    <col min="12" max="12" width="10.44140625" hidden="1" customWidth="1"/>
    <col min="13" max="13" width="2.44140625" hidden="1" customWidth="1"/>
    <col min="14" max="14" width="12.33203125" hidden="1" customWidth="1"/>
    <col min="15" max="15" width="2.33203125" hidden="1" customWidth="1"/>
    <col min="16" max="16" width="15" hidden="1" customWidth="1"/>
    <col min="17" max="17" width="2.5546875" hidden="1" customWidth="1"/>
    <col min="18" max="18" width="12.6640625" style="76" customWidth="1"/>
    <col min="19" max="19" width="2.88671875" customWidth="1"/>
    <col min="20" max="20" width="12.6640625" hidden="1" customWidth="1"/>
  </cols>
  <sheetData>
    <row r="1" spans="1:20" ht="15.6" x14ac:dyDescent="0.3">
      <c r="A1" s="82" t="s">
        <v>63</v>
      </c>
      <c r="B1" s="82"/>
      <c r="C1" s="82"/>
      <c r="D1" s="82"/>
      <c r="E1" s="82"/>
      <c r="F1" s="82"/>
      <c r="G1" s="82"/>
      <c r="H1" s="82"/>
      <c r="I1" s="82"/>
      <c r="J1" s="82"/>
    </row>
    <row r="2" spans="1:20" ht="12.75" customHeight="1" x14ac:dyDescent="0.3">
      <c r="B2" s="5"/>
      <c r="C2" s="5"/>
      <c r="D2" s="5"/>
      <c r="E2" s="44"/>
      <c r="F2" s="60"/>
      <c r="G2" s="65"/>
    </row>
    <row r="3" spans="1:20" x14ac:dyDescent="0.25">
      <c r="A3" s="83" t="s">
        <v>112</v>
      </c>
      <c r="B3" s="83"/>
      <c r="C3" s="83"/>
      <c r="D3" s="83"/>
      <c r="E3" s="83"/>
      <c r="F3" s="83"/>
      <c r="G3" s="83"/>
      <c r="H3" s="83"/>
      <c r="I3" s="83"/>
      <c r="J3" s="83"/>
    </row>
    <row r="5" spans="1:20" x14ac:dyDescent="0.25">
      <c r="D5" s="2"/>
      <c r="E5" s="53" t="s">
        <v>81</v>
      </c>
      <c r="F5" s="61" t="s">
        <v>81</v>
      </c>
      <c r="G5" s="66" t="s">
        <v>81</v>
      </c>
      <c r="H5" s="53" t="s">
        <v>80</v>
      </c>
      <c r="I5" s="57"/>
      <c r="J5" s="53" t="s">
        <v>80</v>
      </c>
      <c r="L5" s="61" t="s">
        <v>80</v>
      </c>
      <c r="N5" s="61" t="s">
        <v>80</v>
      </c>
      <c r="P5" s="61" t="s">
        <v>80</v>
      </c>
      <c r="R5" s="66" t="s">
        <v>80</v>
      </c>
      <c r="T5" s="61" t="s">
        <v>80</v>
      </c>
    </row>
    <row r="6" spans="1:20" x14ac:dyDescent="0.25">
      <c r="D6" s="2"/>
      <c r="E6" s="53" t="s">
        <v>30</v>
      </c>
      <c r="F6" s="61" t="s">
        <v>102</v>
      </c>
      <c r="G6" s="66" t="s">
        <v>102</v>
      </c>
      <c r="H6" s="53" t="s">
        <v>82</v>
      </c>
      <c r="I6" s="57"/>
      <c r="J6" s="53" t="s">
        <v>82</v>
      </c>
      <c r="L6" s="61" t="s">
        <v>82</v>
      </c>
      <c r="N6" s="61" t="s">
        <v>82</v>
      </c>
      <c r="P6" s="61" t="s">
        <v>82</v>
      </c>
      <c r="R6" s="66" t="s">
        <v>111</v>
      </c>
      <c r="T6" s="61" t="s">
        <v>82</v>
      </c>
    </row>
    <row r="7" spans="1:20" x14ac:dyDescent="0.25">
      <c r="B7" s="2"/>
      <c r="C7" s="2"/>
      <c r="D7" s="2"/>
      <c r="E7" s="53" t="s">
        <v>31</v>
      </c>
      <c r="F7" s="61" t="s">
        <v>31</v>
      </c>
      <c r="G7" s="66" t="s">
        <v>31</v>
      </c>
      <c r="H7" s="53" t="s">
        <v>31</v>
      </c>
      <c r="I7" s="57"/>
      <c r="J7" s="53" t="s">
        <v>31</v>
      </c>
      <c r="L7" s="61" t="s">
        <v>31</v>
      </c>
      <c r="N7" s="61" t="s">
        <v>31</v>
      </c>
      <c r="P7" s="61" t="s">
        <v>31</v>
      </c>
      <c r="R7" s="66" t="s">
        <v>31</v>
      </c>
      <c r="T7" s="61" t="s">
        <v>31</v>
      </c>
    </row>
    <row r="8" spans="1:20" ht="66" x14ac:dyDescent="0.25">
      <c r="B8" s="2"/>
      <c r="C8" s="2"/>
      <c r="D8" s="2"/>
      <c r="E8" s="56" t="s">
        <v>1</v>
      </c>
      <c r="F8" s="64" t="s">
        <v>103</v>
      </c>
      <c r="G8" s="67" t="s">
        <v>107</v>
      </c>
      <c r="H8" s="56">
        <v>0.03</v>
      </c>
      <c r="I8" s="57"/>
      <c r="J8" s="56">
        <v>0.05</v>
      </c>
      <c r="L8" s="56" t="s">
        <v>99</v>
      </c>
      <c r="N8" s="64" t="s">
        <v>100</v>
      </c>
      <c r="P8" s="64" t="s">
        <v>104</v>
      </c>
      <c r="R8" s="67" t="s">
        <v>100</v>
      </c>
      <c r="T8" s="64" t="s">
        <v>110</v>
      </c>
    </row>
    <row r="9" spans="1:20" x14ac:dyDescent="0.25">
      <c r="A9" s="1" t="s">
        <v>0</v>
      </c>
      <c r="B9" s="1"/>
      <c r="C9" s="1"/>
      <c r="E9" s="14"/>
      <c r="F9" s="14"/>
      <c r="G9" s="68"/>
      <c r="H9" s="58"/>
      <c r="I9" s="59"/>
      <c r="J9" s="58"/>
      <c r="K9" s="14"/>
      <c r="L9" s="58"/>
      <c r="N9" s="58"/>
      <c r="P9" s="58"/>
      <c r="R9" s="81"/>
      <c r="T9" s="58"/>
    </row>
    <row r="10" spans="1:20" x14ac:dyDescent="0.25">
      <c r="B10">
        <v>5100</v>
      </c>
      <c r="D10" t="s">
        <v>5</v>
      </c>
      <c r="E10" s="3">
        <f>+SUM(Revenue!C15)</f>
        <v>333280</v>
      </c>
      <c r="F10" s="3">
        <f>+SUM(Revenue!D15)</f>
        <v>333280</v>
      </c>
      <c r="G10" s="69">
        <f>+SUM(Revenue!E15)</f>
        <v>333280</v>
      </c>
      <c r="H10" s="3">
        <f>+SUM(Revenue!F15)</f>
        <v>582700</v>
      </c>
      <c r="J10" s="3">
        <f>+SUM(Revenue!H15)</f>
        <v>582700</v>
      </c>
      <c r="L10" s="3">
        <f>+SUM(Revenue!J15)</f>
        <v>332700</v>
      </c>
      <c r="N10" s="3">
        <f>+SUM(Revenue!L15)</f>
        <v>332700</v>
      </c>
      <c r="P10" s="3">
        <f>+SUM(Revenue!N15)</f>
        <v>332700</v>
      </c>
      <c r="R10" s="69">
        <f>+SUM(Revenue!P15)</f>
        <v>332700</v>
      </c>
      <c r="T10" s="3">
        <f>+SUM(Revenue!R15)</f>
        <v>332700</v>
      </c>
    </row>
    <row r="11" spans="1:20" x14ac:dyDescent="0.25">
      <c r="B11">
        <v>5300</v>
      </c>
      <c r="D11" s="4" t="s">
        <v>6</v>
      </c>
      <c r="E11" s="10">
        <f>SUM(Revenue!C21)</f>
        <v>1305505</v>
      </c>
      <c r="F11" s="10">
        <f>SUM(Revenue!D21)</f>
        <v>1305505</v>
      </c>
      <c r="G11" s="70">
        <f>SUM(Revenue!E21)</f>
        <v>1363500</v>
      </c>
      <c r="H11" s="10">
        <f>SUM(Revenue!F21)</f>
        <v>1379591</v>
      </c>
      <c r="J11" s="10">
        <f>SUM(Revenue!H21)</f>
        <v>1379591</v>
      </c>
      <c r="L11" s="10">
        <f>SUM(Revenue!J21)</f>
        <v>1408190</v>
      </c>
      <c r="N11" s="10">
        <f>SUM(Revenue!L21)</f>
        <v>1408190</v>
      </c>
      <c r="P11" s="10">
        <f>SUM(Revenue!N21)</f>
        <v>1691290</v>
      </c>
      <c r="R11" s="70">
        <f>SUM(Revenue!P21)</f>
        <v>1431390</v>
      </c>
      <c r="T11" s="10">
        <f>SUM(Revenue!R21)</f>
        <v>1431390</v>
      </c>
    </row>
    <row r="12" spans="1:20" x14ac:dyDescent="0.25">
      <c r="B12">
        <v>5400</v>
      </c>
      <c r="D12" s="4" t="s">
        <v>7</v>
      </c>
      <c r="E12" s="9">
        <f>SUM(Revenue!C35)</f>
        <v>750201</v>
      </c>
      <c r="F12" s="9">
        <f>SUM(Revenue!D35)</f>
        <v>856015</v>
      </c>
      <c r="G12" s="71">
        <f>SUM(Revenue!E35)</f>
        <v>856015</v>
      </c>
      <c r="H12" s="9">
        <f>SUM(Revenue!F35)</f>
        <v>483808</v>
      </c>
      <c r="J12" s="9">
        <f>SUM(Revenue!H35)</f>
        <v>483808</v>
      </c>
      <c r="L12" s="9">
        <f>SUM(Revenue!J35)</f>
        <v>483808</v>
      </c>
      <c r="N12" s="9">
        <f>SUM(Revenue!L35)</f>
        <v>589622</v>
      </c>
      <c r="P12" s="9">
        <f>SUM(Revenue!N35)</f>
        <v>589622</v>
      </c>
      <c r="R12" s="71">
        <f>SUM(Revenue!P35)</f>
        <v>589622</v>
      </c>
      <c r="T12" s="9">
        <f>SUM(Revenue!R35)</f>
        <v>589622</v>
      </c>
    </row>
    <row r="13" spans="1:20" x14ac:dyDescent="0.25">
      <c r="D13" s="4"/>
      <c r="E13" s="11"/>
      <c r="F13" s="11"/>
      <c r="G13" s="72"/>
      <c r="H13" s="11"/>
      <c r="J13" s="11"/>
      <c r="L13" s="11"/>
      <c r="N13" s="11"/>
      <c r="P13" s="11"/>
      <c r="R13" s="72"/>
      <c r="T13" s="11"/>
    </row>
    <row r="14" spans="1:20" x14ac:dyDescent="0.25">
      <c r="B14" s="1">
        <v>5899</v>
      </c>
      <c r="C14" s="1"/>
      <c r="D14" s="8" t="s">
        <v>8</v>
      </c>
      <c r="E14" s="12">
        <f>+SUM(E10:E13)</f>
        <v>2388986</v>
      </c>
      <c r="F14" s="12">
        <f>+SUM(F10:F13)</f>
        <v>2494800</v>
      </c>
      <c r="G14" s="73">
        <f>+SUM(G10:G13)</f>
        <v>2552795</v>
      </c>
      <c r="H14" s="12">
        <f>+SUM(H10:H13)</f>
        <v>2446099</v>
      </c>
      <c r="J14" s="12">
        <f>+SUM(J10:J13)</f>
        <v>2446099</v>
      </c>
      <c r="L14" s="12">
        <f>+SUM(L10:L13)</f>
        <v>2224698</v>
      </c>
      <c r="N14" s="12">
        <f>+SUM(N10:N13)</f>
        <v>2330512</v>
      </c>
      <c r="P14" s="12">
        <f>+SUM(P10:P13)</f>
        <v>2613612</v>
      </c>
      <c r="R14" s="73">
        <f>+SUM(R10:R13)</f>
        <v>2353712</v>
      </c>
      <c r="T14" s="12">
        <f>+SUM(T10:T13)</f>
        <v>2353712</v>
      </c>
    </row>
    <row r="15" spans="1:20" x14ac:dyDescent="0.25">
      <c r="D15" s="6"/>
      <c r="E15" s="6"/>
      <c r="F15" s="6"/>
      <c r="G15" s="74"/>
      <c r="H15" s="6"/>
      <c r="J15" s="6"/>
      <c r="L15" s="6"/>
      <c r="N15" s="6"/>
      <c r="P15" s="6"/>
      <c r="R15" s="74"/>
      <c r="T15" s="6"/>
    </row>
    <row r="16" spans="1:20" x14ac:dyDescent="0.25">
      <c r="A16" s="1" t="s">
        <v>9</v>
      </c>
      <c r="B16" s="1"/>
      <c r="C16" s="1"/>
      <c r="D16" s="2"/>
      <c r="E16" s="2"/>
      <c r="F16" s="2"/>
      <c r="G16" s="75"/>
      <c r="H16" s="2"/>
      <c r="J16" s="2"/>
      <c r="L16" s="2"/>
      <c r="N16" s="2"/>
      <c r="P16" s="2"/>
      <c r="R16" s="75"/>
      <c r="T16" s="2"/>
    </row>
    <row r="17" spans="2:20" x14ac:dyDescent="0.25">
      <c r="B17" s="33">
        <v>1111</v>
      </c>
      <c r="D17" s="34" t="s">
        <v>32</v>
      </c>
      <c r="E17" s="13">
        <f>+SUM('Expend by Function'!C16)</f>
        <v>769439</v>
      </c>
      <c r="F17" s="13">
        <f>+SUM('Expend by Function'!D16)</f>
        <v>769439</v>
      </c>
      <c r="G17" s="70">
        <f>+SUM('Expend by Function'!E16)</f>
        <v>769439</v>
      </c>
      <c r="H17" s="13">
        <f>+SUM('Expend by Function'!F16)</f>
        <v>753343.22</v>
      </c>
      <c r="J17" s="13">
        <f>+SUM('Expend by Function'!H16)</f>
        <v>762456</v>
      </c>
      <c r="L17" s="13">
        <f>+SUM('Expend by Function'!J16)</f>
        <v>762456</v>
      </c>
      <c r="N17" s="13">
        <f>+SUM('Expend by Function'!L16)</f>
        <v>762456</v>
      </c>
      <c r="P17" s="13">
        <f>+SUM('Expend by Function'!N16)</f>
        <v>762456</v>
      </c>
      <c r="R17" s="70">
        <f>+SUM('Expend by Function'!P16)</f>
        <v>762101</v>
      </c>
      <c r="T17" s="13">
        <f>+SUM('Expend by Function'!R16)</f>
        <v>830308.13</v>
      </c>
    </row>
    <row r="18" spans="2:20" x14ac:dyDescent="0.25">
      <c r="B18" s="4">
        <v>1221</v>
      </c>
      <c r="D18" s="4" t="s">
        <v>10</v>
      </c>
      <c r="E18" s="13">
        <f>+SUM('Expend by Function'!C24)</f>
        <v>162049</v>
      </c>
      <c r="F18" s="13">
        <f>+SUM('Expend by Function'!D24)</f>
        <v>162049</v>
      </c>
      <c r="G18" s="70">
        <f>+SUM('Expend by Function'!E24)</f>
        <v>162049</v>
      </c>
      <c r="H18" s="13">
        <f>+SUM('Expend by Function'!F24)</f>
        <v>200297</v>
      </c>
      <c r="I18" s="14"/>
      <c r="J18" s="13">
        <f>+SUM('Expend by Function'!H24)</f>
        <v>201570</v>
      </c>
      <c r="L18" s="13">
        <f>+SUM('Expend by Function'!J24)</f>
        <v>201570</v>
      </c>
      <c r="N18" s="13">
        <f>+SUM('Expend by Function'!L24)</f>
        <v>201570</v>
      </c>
      <c r="P18" s="13">
        <f>+SUM('Expend by Function'!N24)</f>
        <v>201570</v>
      </c>
      <c r="R18" s="70">
        <f>+SUM('Expend by Function'!P24)</f>
        <v>139433</v>
      </c>
      <c r="T18" s="13">
        <f>+SUM('Expend by Function'!R24)</f>
        <v>139433.22999999998</v>
      </c>
    </row>
    <row r="19" spans="2:20" x14ac:dyDescent="0.25">
      <c r="B19" s="33">
        <v>1251</v>
      </c>
      <c r="D19" s="34" t="s">
        <v>52</v>
      </c>
      <c r="E19" s="13">
        <f>SUM('Expend by Function'!C32)</f>
        <v>94470</v>
      </c>
      <c r="F19" s="13">
        <f>SUM('Expend by Function'!D32)</f>
        <v>94470</v>
      </c>
      <c r="G19" s="70">
        <f>SUM('Expend by Function'!E32)</f>
        <v>94470</v>
      </c>
      <c r="H19" s="13">
        <f>SUM('Expend by Function'!F32)</f>
        <v>74832</v>
      </c>
      <c r="I19" s="14"/>
      <c r="J19" s="13">
        <f>SUM('Expend by Function'!H32)</f>
        <v>76140</v>
      </c>
      <c r="L19" s="13">
        <f>SUM('Expend by Function'!J32)</f>
        <v>76140</v>
      </c>
      <c r="N19" s="13">
        <f>SUM('Expend by Function'!L32)</f>
        <v>76140</v>
      </c>
      <c r="P19" s="13">
        <f>SUM('Expend by Function'!N32)</f>
        <v>76140</v>
      </c>
      <c r="R19" s="70">
        <f>SUM('Expend by Function'!P32)</f>
        <v>76140</v>
      </c>
      <c r="T19" s="13">
        <f>SUM('Expend by Function'!R32)</f>
        <v>76140</v>
      </c>
    </row>
    <row r="20" spans="2:20" x14ac:dyDescent="0.25">
      <c r="B20" s="33">
        <v>1411</v>
      </c>
      <c r="D20" s="34" t="s">
        <v>54</v>
      </c>
      <c r="E20" s="16">
        <f>SUM('Expend by Function'!C40)</f>
        <v>60000</v>
      </c>
      <c r="F20" s="16">
        <f>SUM('Expend by Function'!D40)</f>
        <v>60000</v>
      </c>
      <c r="G20" s="71">
        <f>SUM('Expend by Function'!E40)</f>
        <v>60000</v>
      </c>
      <c r="H20" s="16">
        <f>SUM('Expend by Function'!F40)</f>
        <v>60000</v>
      </c>
      <c r="J20" s="16">
        <f>SUM('Expend by Function'!H40)</f>
        <v>60000</v>
      </c>
      <c r="L20" s="16">
        <f>SUM('Expend by Function'!J40)</f>
        <v>60000</v>
      </c>
      <c r="N20" s="16">
        <f>SUM('Expend by Function'!L40)</f>
        <v>60000</v>
      </c>
      <c r="P20" s="16">
        <f>SUM('Expend by Function'!N40)</f>
        <v>60000</v>
      </c>
      <c r="R20" s="71">
        <f>SUM('Expend by Function'!P40)</f>
        <v>60000</v>
      </c>
      <c r="T20" s="16">
        <f>SUM('Expend by Function'!R40)</f>
        <v>20000</v>
      </c>
    </row>
    <row r="21" spans="2:20" x14ac:dyDescent="0.25">
      <c r="B21" s="4">
        <v>1999</v>
      </c>
      <c r="D21" s="4" t="s">
        <v>14</v>
      </c>
      <c r="E21" s="13">
        <f>SUM(E17:E20)</f>
        <v>1085958</v>
      </c>
      <c r="F21" s="13">
        <f>SUM(F17:F20)</f>
        <v>1085958</v>
      </c>
      <c r="G21" s="70">
        <f>SUM(G17:G20)</f>
        <v>1085958</v>
      </c>
      <c r="H21" s="13">
        <f>SUM(H17:H20)</f>
        <v>1088472.22</v>
      </c>
      <c r="J21" s="13">
        <f>SUM(J17:J20)</f>
        <v>1100166</v>
      </c>
      <c r="L21" s="13">
        <f>SUM(L17:L20)</f>
        <v>1100166</v>
      </c>
      <c r="N21" s="13">
        <f>SUM(N17:N20)</f>
        <v>1100166</v>
      </c>
      <c r="P21" s="13">
        <f>SUM(P17:P20)</f>
        <v>1100166</v>
      </c>
      <c r="R21" s="70">
        <f>SUM(R17:R20)</f>
        <v>1037674</v>
      </c>
      <c r="T21" s="13">
        <f>SUM(T17:T20)</f>
        <v>1065881.3599999999</v>
      </c>
    </row>
    <row r="22" spans="2:20" x14ac:dyDescent="0.25">
      <c r="B22" s="4"/>
      <c r="E22" s="15"/>
      <c r="F22" s="15"/>
      <c r="H22" s="15"/>
      <c r="J22" s="15"/>
      <c r="L22" s="15"/>
      <c r="N22" s="15"/>
      <c r="P22" s="15"/>
      <c r="T22" s="15"/>
    </row>
    <row r="23" spans="2:20" x14ac:dyDescent="0.25">
      <c r="B23" s="4">
        <v>2111</v>
      </c>
      <c r="D23" s="4" t="s">
        <v>17</v>
      </c>
      <c r="E23" s="13">
        <f>+SUM('Expend by Function'!C48)</f>
        <v>446392</v>
      </c>
      <c r="F23" s="13">
        <f>+SUM('Expend by Function'!D48)</f>
        <v>446392</v>
      </c>
      <c r="G23" s="70">
        <f>+SUM('Expend by Function'!E48)</f>
        <v>446392</v>
      </c>
      <c r="H23" s="13">
        <f>+SUM('Expend by Function'!F48)</f>
        <v>473279</v>
      </c>
      <c r="J23" s="13">
        <f>+SUM('Expend by Function'!H48)</f>
        <v>478294</v>
      </c>
      <c r="L23" s="13">
        <f>+SUM('Expend by Function'!J48)</f>
        <v>478294</v>
      </c>
      <c r="N23" s="13">
        <f>+SUM('Expend by Function'!L48)</f>
        <v>478294</v>
      </c>
      <c r="P23" s="13">
        <f>+SUM('Expend by Function'!N48)</f>
        <v>478294</v>
      </c>
      <c r="R23" s="70">
        <f>+SUM('Expend by Function'!P48)</f>
        <v>530431</v>
      </c>
      <c r="T23" s="13">
        <f>+SUM('Expend by Function'!R48)</f>
        <v>458514</v>
      </c>
    </row>
    <row r="24" spans="2:20" x14ac:dyDescent="0.25">
      <c r="B24" s="4">
        <v>2213</v>
      </c>
      <c r="D24" s="34" t="s">
        <v>33</v>
      </c>
      <c r="E24" s="13">
        <f>+SUM('Expend by Function'!C56)</f>
        <v>22000</v>
      </c>
      <c r="F24" s="13">
        <f>+SUM('Expend by Function'!D56)</f>
        <v>22000</v>
      </c>
      <c r="G24" s="70">
        <f>+SUM('Expend by Function'!E56)</f>
        <v>22000</v>
      </c>
      <c r="H24" s="13">
        <f>+SUM('Expend by Function'!F56)</f>
        <v>11000</v>
      </c>
      <c r="J24" s="13">
        <f>+SUM('Expend by Function'!H56)</f>
        <v>11000</v>
      </c>
      <c r="L24" s="13">
        <f>+SUM('Expend by Function'!J56)</f>
        <v>11000</v>
      </c>
      <c r="N24" s="13">
        <f>+SUM('Expend by Function'!L56)</f>
        <v>11000</v>
      </c>
      <c r="P24" s="13">
        <f>+SUM('Expend by Function'!N56)</f>
        <v>11000</v>
      </c>
      <c r="R24" s="70">
        <f>+SUM('Expend by Function'!P56)</f>
        <v>11000</v>
      </c>
      <c r="T24" s="13">
        <f>+SUM('Expend by Function'!R56)</f>
        <v>11000</v>
      </c>
    </row>
    <row r="25" spans="2:20" x14ac:dyDescent="0.25">
      <c r="B25" s="34">
        <v>2331</v>
      </c>
      <c r="D25" s="34" t="s">
        <v>46</v>
      </c>
      <c r="E25" s="13">
        <f>SUM('Expend by Function'!C64)</f>
        <v>16000</v>
      </c>
      <c r="F25" s="13">
        <f>SUM('Expend by Function'!D64)</f>
        <v>16000</v>
      </c>
      <c r="G25" s="70">
        <f>SUM('Expend by Function'!E64)</f>
        <v>16000</v>
      </c>
      <c r="H25" s="13">
        <f>SUM('Expend by Function'!F64)</f>
        <v>3500</v>
      </c>
      <c r="J25" s="13">
        <f>SUM('Expend by Function'!H64)</f>
        <v>3500</v>
      </c>
      <c r="L25" s="13">
        <f>SUM('Expend by Function'!J64)</f>
        <v>3500</v>
      </c>
      <c r="N25" s="13">
        <f>SUM('Expend by Function'!L64)</f>
        <v>3500</v>
      </c>
      <c r="P25" s="13">
        <f>SUM('Expend by Function'!N64)</f>
        <v>3500</v>
      </c>
      <c r="R25" s="70">
        <f>SUM('Expend by Function'!P64)</f>
        <v>3500</v>
      </c>
      <c r="T25" s="13">
        <f>SUM('Expend by Function'!R64)</f>
        <v>3500</v>
      </c>
    </row>
    <row r="26" spans="2:20" x14ac:dyDescent="0.25">
      <c r="B26" s="4">
        <v>2411</v>
      </c>
      <c r="D26" s="34" t="s">
        <v>34</v>
      </c>
      <c r="E26" s="13">
        <f>+SUM('Expend by Function'!C72)</f>
        <v>394748</v>
      </c>
      <c r="F26" s="13">
        <f>+SUM('Expend by Function'!D72)</f>
        <v>394748</v>
      </c>
      <c r="G26" s="70">
        <f>+SUM('Expend by Function'!E72)</f>
        <v>394748</v>
      </c>
      <c r="H26" s="13">
        <f>+SUM('Expend by Function'!F72)</f>
        <v>409224</v>
      </c>
      <c r="J26" s="13">
        <f>+SUM('Expend by Function'!H72)</f>
        <v>414784</v>
      </c>
      <c r="L26" s="13">
        <f>+SUM('Expend by Function'!J72)</f>
        <v>414784</v>
      </c>
      <c r="N26" s="13">
        <f>+SUM('Expend by Function'!L72)</f>
        <v>414784</v>
      </c>
      <c r="P26" s="13">
        <f>+SUM('Expend by Function'!N72)</f>
        <v>414784</v>
      </c>
      <c r="R26" s="70">
        <f>+SUM('Expend by Function'!P72)</f>
        <v>409224</v>
      </c>
      <c r="T26" s="13">
        <f>+SUM('Expend by Function'!R72)</f>
        <v>409224</v>
      </c>
    </row>
    <row r="27" spans="2:20" x14ac:dyDescent="0.25">
      <c r="B27" s="4">
        <v>2511</v>
      </c>
      <c r="D27" s="34" t="s">
        <v>35</v>
      </c>
      <c r="E27" s="37">
        <f>+SUM('Expend by Function'!C80)</f>
        <v>242294</v>
      </c>
      <c r="F27" s="37">
        <f>+SUM('Expend by Function'!D80)</f>
        <v>242294</v>
      </c>
      <c r="G27" s="77">
        <f>+SUM('Expend by Function'!E80)</f>
        <v>242294</v>
      </c>
      <c r="H27" s="37">
        <f>+SUM('Expend by Function'!F80)</f>
        <v>248448</v>
      </c>
      <c r="J27" s="37">
        <f>+SUM('Expend by Function'!H80)</f>
        <v>251786</v>
      </c>
      <c r="L27" s="37">
        <f>+SUM('Expend by Function'!J80)</f>
        <v>251786</v>
      </c>
      <c r="N27" s="37">
        <f>+SUM('Expend by Function'!L80)</f>
        <v>251786</v>
      </c>
      <c r="P27" s="37">
        <f>+SUM('Expend by Function'!N80)</f>
        <v>251786</v>
      </c>
      <c r="R27" s="77">
        <f>+SUM('Expend by Function'!P80)</f>
        <v>249540</v>
      </c>
      <c r="T27" s="37">
        <f>+SUM('Expend by Function'!R80)</f>
        <v>249540</v>
      </c>
    </row>
    <row r="28" spans="2:20" x14ac:dyDescent="0.25">
      <c r="B28" s="4">
        <v>2541</v>
      </c>
      <c r="D28" s="34" t="s">
        <v>47</v>
      </c>
      <c r="E28" s="13">
        <f>+SUM('Expend by Function'!C88)</f>
        <v>200000</v>
      </c>
      <c r="F28" s="13">
        <f>+SUM('Expend by Function'!D88)</f>
        <v>200000</v>
      </c>
      <c r="G28" s="70">
        <f>+SUM('Expend by Function'!E88)</f>
        <v>200000</v>
      </c>
      <c r="H28" s="13">
        <f>+SUM('Expend by Function'!F88)</f>
        <v>200000</v>
      </c>
      <c r="J28" s="13">
        <f>+SUM('Expend by Function'!H88)</f>
        <v>200000</v>
      </c>
      <c r="L28" s="13">
        <f>+SUM('Expend by Function'!J88)</f>
        <v>200000</v>
      </c>
      <c r="N28" s="13">
        <f>+SUM('Expend by Function'!L88)</f>
        <v>200000</v>
      </c>
      <c r="P28" s="13">
        <f>+SUM('Expend by Function'!N88)</f>
        <v>200000</v>
      </c>
      <c r="R28" s="70">
        <f>+SUM('Expend by Function'!P88)</f>
        <v>200000</v>
      </c>
      <c r="T28" s="13">
        <f>+SUM('Expend by Function'!R88)</f>
        <v>200000</v>
      </c>
    </row>
    <row r="29" spans="2:20" x14ac:dyDescent="0.25">
      <c r="B29" s="34">
        <v>2562</v>
      </c>
      <c r="D29" s="34" t="s">
        <v>49</v>
      </c>
      <c r="E29" s="16">
        <f>+SUM('Expend by Function'!C96)</f>
        <v>100000</v>
      </c>
      <c r="F29" s="16">
        <f>+SUM('Expend by Function'!D96)</f>
        <v>100000</v>
      </c>
      <c r="G29" s="71">
        <f>+SUM('Expend by Function'!E96)</f>
        <v>100000</v>
      </c>
      <c r="H29" s="16">
        <f>+SUM('Expend by Function'!F96)</f>
        <v>100000</v>
      </c>
      <c r="J29" s="16">
        <f>+SUM('Expend by Function'!H96)</f>
        <v>100000</v>
      </c>
      <c r="L29" s="16">
        <f>+SUM('Expend by Function'!J96)</f>
        <v>100000</v>
      </c>
      <c r="N29" s="16">
        <f>+SUM('Expend by Function'!L96)</f>
        <v>100000</v>
      </c>
      <c r="P29" s="16">
        <f>+SUM('Expend by Function'!N96)</f>
        <v>100000</v>
      </c>
      <c r="R29" s="71">
        <f>+SUM('Expend by Function'!P96)</f>
        <v>100000</v>
      </c>
      <c r="T29" s="16">
        <f>+SUM('Expend by Function'!R96)</f>
        <v>100000</v>
      </c>
    </row>
    <row r="30" spans="2:20" x14ac:dyDescent="0.25">
      <c r="B30" s="4">
        <v>2998</v>
      </c>
      <c r="D30" s="4" t="s">
        <v>11</v>
      </c>
      <c r="E30" s="13">
        <f>SUM(E23:E29)</f>
        <v>1421434</v>
      </c>
      <c r="F30" s="13">
        <f>SUM(F23:F29)</f>
        <v>1421434</v>
      </c>
      <c r="G30" s="70">
        <f>SUM(G23:G29)</f>
        <v>1421434</v>
      </c>
      <c r="H30" s="13">
        <f>SUM(H23:H29)</f>
        <v>1445451</v>
      </c>
      <c r="J30" s="13">
        <f>SUM(J23:J29)</f>
        <v>1459364</v>
      </c>
      <c r="L30" s="13">
        <f>SUM(L23:L29)</f>
        <v>1459364</v>
      </c>
      <c r="N30" s="13">
        <f>SUM(N23:N29)</f>
        <v>1459364</v>
      </c>
      <c r="P30" s="13">
        <f>SUM(P23:P29)</f>
        <v>1459364</v>
      </c>
      <c r="R30" s="70">
        <f>SUM(R23:R29)</f>
        <v>1503695</v>
      </c>
      <c r="T30" s="13">
        <f>SUM(T23:T29)</f>
        <v>1431778</v>
      </c>
    </row>
    <row r="31" spans="2:20" x14ac:dyDescent="0.25">
      <c r="B31" s="4"/>
      <c r="D31" s="4"/>
      <c r="E31" s="13"/>
      <c r="F31" s="13"/>
      <c r="G31" s="70"/>
      <c r="H31" s="13"/>
      <c r="J31" s="13"/>
      <c r="L31" s="13"/>
      <c r="N31" s="13"/>
      <c r="P31" s="13"/>
      <c r="R31" s="70"/>
      <c r="T31" s="13"/>
    </row>
    <row r="32" spans="2:20" x14ac:dyDescent="0.25">
      <c r="B32" s="1">
        <v>9999</v>
      </c>
      <c r="C32" s="1"/>
      <c r="D32" s="8" t="s">
        <v>12</v>
      </c>
      <c r="E32" s="18">
        <f>SUM(E21,E30)</f>
        <v>2507392</v>
      </c>
      <c r="F32" s="18">
        <f>SUM(F21,F30)</f>
        <v>2507392</v>
      </c>
      <c r="G32" s="73">
        <f>SUM(G21,G30)</f>
        <v>2507392</v>
      </c>
      <c r="H32" s="18">
        <f>SUM(H21,H30)</f>
        <v>2533923.2199999997</v>
      </c>
      <c r="J32" s="18">
        <f>SUM(J21,J30)</f>
        <v>2559530</v>
      </c>
      <c r="L32" s="18">
        <f>SUM(L21,L30)</f>
        <v>2559530</v>
      </c>
      <c r="N32" s="18">
        <f>SUM(N21,N30)</f>
        <v>2559530</v>
      </c>
      <c r="P32" s="18">
        <f>SUM(P21,P30)</f>
        <v>2559530</v>
      </c>
      <c r="R32" s="73">
        <f>SUM(R21,R30)</f>
        <v>2541369</v>
      </c>
      <c r="T32" s="18">
        <f>SUM(T21,T30)</f>
        <v>2497659.36</v>
      </c>
    </row>
    <row r="33" spans="1:20" x14ac:dyDescent="0.25">
      <c r="B33" s="4"/>
      <c r="D33" s="6"/>
      <c r="E33" s="15"/>
      <c r="F33" s="15"/>
      <c r="H33" s="15"/>
      <c r="J33" s="15"/>
      <c r="L33" s="15"/>
      <c r="N33" s="15"/>
      <c r="P33" s="15"/>
      <c r="T33" s="15"/>
    </row>
    <row r="34" spans="1:20" x14ac:dyDescent="0.25">
      <c r="A34" s="1" t="s">
        <v>13</v>
      </c>
      <c r="B34" s="4"/>
      <c r="C34" s="1"/>
      <c r="E34" s="18">
        <f>+E14-E32</f>
        <v>-118406</v>
      </c>
      <c r="F34" s="18">
        <f>+F14-F32</f>
        <v>-12592</v>
      </c>
      <c r="G34" s="73">
        <f>+G14-G32</f>
        <v>45403</v>
      </c>
      <c r="H34" s="18">
        <f>+H14-H32</f>
        <v>-87824.219999999739</v>
      </c>
      <c r="J34" s="18">
        <f>+J14-J32</f>
        <v>-113431</v>
      </c>
      <c r="L34" s="18">
        <f>+L14-L32</f>
        <v>-334832</v>
      </c>
      <c r="N34" s="18">
        <f>+N14-N32</f>
        <v>-229018</v>
      </c>
      <c r="P34" s="18">
        <f>+P14-P32</f>
        <v>54082</v>
      </c>
      <c r="R34" s="73">
        <f>+R14-R32</f>
        <v>-187657</v>
      </c>
      <c r="T34" s="18">
        <f>+T14-T32</f>
        <v>-143947.35999999987</v>
      </c>
    </row>
    <row r="35" spans="1:20" x14ac:dyDescent="0.25">
      <c r="A35" s="1"/>
      <c r="B35" s="4"/>
      <c r="C35" s="1"/>
      <c r="E35" s="22"/>
      <c r="F35" s="22"/>
      <c r="G35" s="78"/>
      <c r="H35" s="22"/>
      <c r="J35" s="22"/>
      <c r="L35" s="22"/>
      <c r="N35" s="22"/>
      <c r="P35" s="22"/>
      <c r="R35" s="78"/>
      <c r="T35" s="22"/>
    </row>
    <row r="36" spans="1:20" x14ac:dyDescent="0.25">
      <c r="A36" s="1" t="s">
        <v>44</v>
      </c>
      <c r="B36" s="4"/>
      <c r="C36" s="1"/>
      <c r="E36" s="22">
        <v>636620</v>
      </c>
      <c r="F36" s="22">
        <v>636620</v>
      </c>
      <c r="G36" s="78">
        <v>636620</v>
      </c>
      <c r="H36" s="22">
        <f>SUM(E38)</f>
        <v>518214</v>
      </c>
      <c r="J36" s="22">
        <f>SUM(E38)</f>
        <v>518214</v>
      </c>
      <c r="L36" s="22">
        <f>SUM(E38)</f>
        <v>518214</v>
      </c>
      <c r="N36" s="22">
        <f>SUM(F38)</f>
        <v>624028</v>
      </c>
      <c r="P36" s="22">
        <f>SUM(F38)</f>
        <v>624028</v>
      </c>
      <c r="R36" s="78">
        <f>SUM(G38)</f>
        <v>682023</v>
      </c>
      <c r="T36" s="22">
        <f>SUM(G38)</f>
        <v>682023</v>
      </c>
    </row>
    <row r="37" spans="1:20" x14ac:dyDescent="0.25">
      <c r="A37" s="14"/>
      <c r="B37" s="27"/>
      <c r="C37" s="14"/>
      <c r="D37" s="23"/>
      <c r="E37" s="24"/>
      <c r="F37" s="24"/>
      <c r="G37" s="79"/>
      <c r="H37" s="24"/>
      <c r="J37" s="24"/>
      <c r="L37" s="24"/>
      <c r="N37" s="24"/>
      <c r="P37" s="24"/>
      <c r="R37" s="79"/>
      <c r="T37" s="24"/>
    </row>
    <row r="38" spans="1:20" x14ac:dyDescent="0.25">
      <c r="A38" s="1" t="s">
        <v>83</v>
      </c>
      <c r="B38" s="4"/>
      <c r="C38" s="1"/>
      <c r="D38" s="1"/>
      <c r="E38" s="17">
        <f>SUM(E34,E36)</f>
        <v>518214</v>
      </c>
      <c r="F38" s="17">
        <f>SUM(F34,F36)</f>
        <v>624028</v>
      </c>
      <c r="G38" s="80">
        <f>SUM(G34,G36)</f>
        <v>682023</v>
      </c>
      <c r="H38" s="17">
        <f>SUM(H34,H36)</f>
        <v>430389.78000000026</v>
      </c>
      <c r="J38" s="17">
        <f>SUM(J34,J36)</f>
        <v>404783</v>
      </c>
      <c r="L38" s="17">
        <f>SUM(L34,L36)</f>
        <v>183382</v>
      </c>
      <c r="N38" s="17">
        <f>SUM(N34,N36)</f>
        <v>395010</v>
      </c>
      <c r="P38" s="17">
        <f>SUM(P34,P36)</f>
        <v>678110</v>
      </c>
      <c r="R38" s="80">
        <f>SUM(R34,R36)</f>
        <v>494366</v>
      </c>
      <c r="T38" s="17">
        <f>SUM(T34,T36)</f>
        <v>538075.64000000013</v>
      </c>
    </row>
    <row r="39" spans="1:20" x14ac:dyDescent="0.25">
      <c r="E39" s="14"/>
      <c r="F39" s="14"/>
      <c r="G39" s="68"/>
      <c r="H39" s="14"/>
      <c r="J39" s="14"/>
      <c r="L39" s="14"/>
      <c r="N39" s="14"/>
      <c r="P39" s="14"/>
      <c r="R39" s="68"/>
      <c r="T39" s="14"/>
    </row>
  </sheetData>
  <mergeCells count="2">
    <mergeCell ref="A1:J1"/>
    <mergeCell ref="A3:J3"/>
  </mergeCells>
  <phoneticPr fontId="0" type="noConversion"/>
  <printOptions horizontalCentered="1"/>
  <pageMargins left="0.5" right="0.5" top="1" bottom="1" header="0.5" footer="0.5"/>
  <pageSetup scale="84" fitToHeight="2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opLeftCell="A2" zoomScale="120" zoomScaleNormal="120" workbookViewId="0">
      <selection activeCell="P6" sqref="P6"/>
    </sheetView>
  </sheetViews>
  <sheetFormatPr defaultColWidth="8.88671875" defaultRowHeight="13.2" x14ac:dyDescent="0.25"/>
  <cols>
    <col min="1" max="1" width="2.6640625" customWidth="1"/>
    <col min="2" max="2" width="35.109375" customWidth="1"/>
    <col min="3" max="5" width="11.33203125" hidden="1" customWidth="1"/>
    <col min="6" max="6" width="12.5546875" hidden="1" customWidth="1"/>
    <col min="7" max="7" width="0.88671875" hidden="1" customWidth="1"/>
    <col min="8" max="8" width="10.44140625" hidden="1" customWidth="1"/>
    <col min="10" max="10" width="10.44140625" hidden="1" customWidth="1"/>
    <col min="11" max="11" width="0" hidden="1" customWidth="1"/>
    <col min="12" max="12" width="10.44140625" hidden="1" customWidth="1"/>
    <col min="13" max="13" width="0" hidden="1" customWidth="1"/>
    <col min="14" max="14" width="10.44140625" hidden="1" customWidth="1"/>
    <col min="15" max="15" width="0" hidden="1" customWidth="1"/>
    <col min="16" max="16" width="10.44140625" bestFit="1" customWidth="1"/>
    <col min="18" max="18" width="11.44140625" hidden="1" customWidth="1"/>
  </cols>
  <sheetData>
    <row r="1" spans="1:18" ht="15.6" x14ac:dyDescent="0.3">
      <c r="A1" s="82" t="s">
        <v>63</v>
      </c>
      <c r="B1" s="82"/>
      <c r="C1" s="82"/>
      <c r="D1" s="82"/>
      <c r="E1" s="82"/>
      <c r="F1" s="82"/>
      <c r="G1" s="82"/>
      <c r="H1" s="82"/>
      <c r="I1" s="35"/>
    </row>
    <row r="2" spans="1:18" ht="15.6" x14ac:dyDescent="0.3">
      <c r="B2" s="32"/>
      <c r="C2" s="44"/>
      <c r="D2" s="60"/>
      <c r="E2" s="60"/>
      <c r="F2" s="42"/>
    </row>
    <row r="3" spans="1:18" x14ac:dyDescent="0.25">
      <c r="A3" s="83" t="s">
        <v>84</v>
      </c>
      <c r="B3" s="83"/>
      <c r="C3" s="83"/>
      <c r="D3" s="83"/>
      <c r="E3" s="83"/>
      <c r="F3" s="83"/>
      <c r="G3" s="83"/>
      <c r="H3" s="83"/>
      <c r="I3" s="55"/>
    </row>
    <row r="5" spans="1:18" x14ac:dyDescent="0.25">
      <c r="C5" s="53" t="s">
        <v>81</v>
      </c>
      <c r="D5" s="61" t="s">
        <v>81</v>
      </c>
      <c r="E5" s="61" t="s">
        <v>81</v>
      </c>
      <c r="F5" s="53" t="s">
        <v>80</v>
      </c>
      <c r="G5" s="57"/>
      <c r="H5" s="53" t="s">
        <v>80</v>
      </c>
      <c r="J5" s="61" t="s">
        <v>80</v>
      </c>
      <c r="L5" s="61" t="s">
        <v>80</v>
      </c>
      <c r="N5" s="61" t="s">
        <v>80</v>
      </c>
      <c r="P5" s="61" t="s">
        <v>80</v>
      </c>
      <c r="R5" s="61" t="s">
        <v>80</v>
      </c>
    </row>
    <row r="6" spans="1:18" x14ac:dyDescent="0.25">
      <c r="C6" s="53" t="s">
        <v>30</v>
      </c>
      <c r="D6" s="61" t="s">
        <v>102</v>
      </c>
      <c r="E6" s="61" t="s">
        <v>102</v>
      </c>
      <c r="F6" s="53" t="s">
        <v>82</v>
      </c>
      <c r="G6" s="57"/>
      <c r="H6" s="53" t="s">
        <v>82</v>
      </c>
      <c r="J6" s="61" t="s">
        <v>82</v>
      </c>
      <c r="L6" s="61" t="s">
        <v>82</v>
      </c>
      <c r="N6" s="61" t="s">
        <v>82</v>
      </c>
      <c r="P6" s="61" t="s">
        <v>111</v>
      </c>
      <c r="R6" s="61" t="s">
        <v>82</v>
      </c>
    </row>
    <row r="7" spans="1:18" x14ac:dyDescent="0.25">
      <c r="C7" s="53" t="s">
        <v>31</v>
      </c>
      <c r="D7" s="61" t="s">
        <v>31</v>
      </c>
      <c r="E7" s="61" t="s">
        <v>31</v>
      </c>
      <c r="F7" s="53" t="s">
        <v>31</v>
      </c>
      <c r="G7" s="57"/>
      <c r="H7" s="53" t="s">
        <v>31</v>
      </c>
      <c r="J7" s="61" t="s">
        <v>31</v>
      </c>
      <c r="L7" s="61" t="s">
        <v>31</v>
      </c>
      <c r="N7" s="61" t="s">
        <v>31</v>
      </c>
      <c r="P7" s="61" t="s">
        <v>31</v>
      </c>
      <c r="R7" s="61" t="s">
        <v>31</v>
      </c>
    </row>
    <row r="8" spans="1:18" ht="79.2" x14ac:dyDescent="0.25">
      <c r="A8" s="84" t="s">
        <v>85</v>
      </c>
      <c r="B8" s="84"/>
      <c r="C8" s="56" t="s">
        <v>1</v>
      </c>
      <c r="D8" s="64" t="s">
        <v>103</v>
      </c>
      <c r="E8" s="64" t="s">
        <v>107</v>
      </c>
      <c r="F8" s="56">
        <v>0.03</v>
      </c>
      <c r="G8" s="57"/>
      <c r="H8" s="56">
        <v>0.05</v>
      </c>
      <c r="J8" s="56" t="s">
        <v>99</v>
      </c>
      <c r="L8" s="64" t="s">
        <v>101</v>
      </c>
      <c r="N8" s="64" t="s">
        <v>105</v>
      </c>
      <c r="P8" s="64" t="s">
        <v>106</v>
      </c>
      <c r="R8" s="64" t="s">
        <v>108</v>
      </c>
    </row>
    <row r="10" spans="1:18" x14ac:dyDescent="0.25">
      <c r="A10" s="1" t="s">
        <v>23</v>
      </c>
    </row>
    <row r="11" spans="1:18" x14ac:dyDescent="0.25">
      <c r="B11" s="29" t="s">
        <v>4</v>
      </c>
      <c r="C11" s="20">
        <v>149280</v>
      </c>
      <c r="D11" s="20">
        <v>149280</v>
      </c>
      <c r="E11" s="20">
        <v>149280</v>
      </c>
      <c r="F11" s="20">
        <v>163200</v>
      </c>
      <c r="G11" s="34" t="s">
        <v>1</v>
      </c>
      <c r="H11" s="20">
        <v>163200</v>
      </c>
      <c r="J11" s="20">
        <v>163200</v>
      </c>
      <c r="L11" s="20">
        <v>163200</v>
      </c>
      <c r="N11" s="20">
        <v>163200</v>
      </c>
      <c r="P11" s="20">
        <v>163200</v>
      </c>
      <c r="R11" s="20">
        <v>163200</v>
      </c>
    </row>
    <row r="12" spans="1:18" x14ac:dyDescent="0.25">
      <c r="B12" s="38" t="s">
        <v>67</v>
      </c>
      <c r="C12" s="13">
        <v>19000</v>
      </c>
      <c r="D12" s="13">
        <v>19000</v>
      </c>
      <c r="E12" s="13">
        <v>19000</v>
      </c>
      <c r="F12" s="13">
        <v>9500</v>
      </c>
      <c r="H12" s="13">
        <v>9500</v>
      </c>
      <c r="J12" s="13">
        <v>9500</v>
      </c>
      <c r="L12" s="13">
        <v>9500</v>
      </c>
      <c r="N12" s="13">
        <v>9500</v>
      </c>
      <c r="P12" s="13">
        <v>9500</v>
      </c>
      <c r="R12" s="13">
        <v>9500</v>
      </c>
    </row>
    <row r="13" spans="1:18" x14ac:dyDescent="0.25">
      <c r="B13" s="38" t="s">
        <v>64</v>
      </c>
      <c r="C13" s="13">
        <v>150000</v>
      </c>
      <c r="D13" s="13">
        <v>150000</v>
      </c>
      <c r="E13" s="13">
        <v>150000</v>
      </c>
      <c r="F13" s="13">
        <v>400000</v>
      </c>
      <c r="G13" s="15"/>
      <c r="H13" s="13">
        <v>400000</v>
      </c>
      <c r="J13" s="13">
        <v>150000</v>
      </c>
      <c r="L13" s="13">
        <v>150000</v>
      </c>
      <c r="N13" s="13">
        <v>150000</v>
      </c>
      <c r="P13" s="13">
        <v>150000</v>
      </c>
      <c r="R13" s="13">
        <v>150000</v>
      </c>
    </row>
    <row r="14" spans="1:18" x14ac:dyDescent="0.25">
      <c r="B14" s="38" t="s">
        <v>36</v>
      </c>
      <c r="C14" s="13">
        <v>15000</v>
      </c>
      <c r="D14" s="13">
        <v>15000</v>
      </c>
      <c r="E14" s="13">
        <v>15000</v>
      </c>
      <c r="F14" s="13">
        <v>10000</v>
      </c>
      <c r="G14" s="15"/>
      <c r="H14" s="13">
        <v>10000</v>
      </c>
      <c r="J14" s="13">
        <v>10000</v>
      </c>
      <c r="L14" s="13">
        <v>10000</v>
      </c>
      <c r="N14" s="13">
        <v>10000</v>
      </c>
      <c r="P14" s="13">
        <v>10000</v>
      </c>
      <c r="R14" s="13">
        <v>10000</v>
      </c>
    </row>
    <row r="15" spans="1:18" x14ac:dyDescent="0.25">
      <c r="B15" s="8" t="s">
        <v>24</v>
      </c>
      <c r="C15" s="30">
        <f>SUM(C11:C14)</f>
        <v>333280</v>
      </c>
      <c r="D15" s="30">
        <f>SUM(D11:D14)</f>
        <v>333280</v>
      </c>
      <c r="E15" s="30">
        <f>SUM(E11:E14)</f>
        <v>333280</v>
      </c>
      <c r="F15" s="30">
        <f>SUM(F11:F14)</f>
        <v>582700</v>
      </c>
      <c r="H15" s="30">
        <f>SUM(H11:H14)</f>
        <v>582700</v>
      </c>
      <c r="J15" s="30">
        <f>SUM(J11:J14)</f>
        <v>332700</v>
      </c>
      <c r="L15" s="30">
        <f>SUM(L11:L14)</f>
        <v>332700</v>
      </c>
      <c r="N15" s="30">
        <f>SUM(N11:N14)</f>
        <v>332700</v>
      </c>
      <c r="P15" s="30">
        <f>SUM(P11:P14)</f>
        <v>332700</v>
      </c>
      <c r="R15" s="30">
        <f>SUM(R11:R14)</f>
        <v>332700</v>
      </c>
    </row>
    <row r="16" spans="1:18" x14ac:dyDescent="0.25">
      <c r="C16" s="13"/>
      <c r="D16" s="13"/>
      <c r="E16" s="13"/>
      <c r="F16" s="13"/>
      <c r="H16" s="13"/>
      <c r="J16" s="13"/>
      <c r="L16" s="13"/>
      <c r="N16" s="13"/>
      <c r="P16" s="13"/>
      <c r="R16" s="13"/>
    </row>
    <row r="17" spans="1:18" x14ac:dyDescent="0.25">
      <c r="A17" s="1" t="s">
        <v>25</v>
      </c>
      <c r="C17" s="10"/>
      <c r="D17" s="10"/>
      <c r="E17" s="10"/>
      <c r="F17" s="10"/>
      <c r="H17" s="10"/>
      <c r="J17" s="10"/>
      <c r="L17" s="10"/>
      <c r="N17" s="10"/>
      <c r="P17" s="10"/>
      <c r="R17" s="10"/>
    </row>
    <row r="18" spans="1:18" x14ac:dyDescent="0.25">
      <c r="A18" s="1"/>
      <c r="B18" s="38" t="s">
        <v>60</v>
      </c>
      <c r="C18" s="21">
        <v>1305505</v>
      </c>
      <c r="D18" s="21">
        <v>1305505</v>
      </c>
      <c r="E18" s="21">
        <v>1363500</v>
      </c>
      <c r="F18" s="21">
        <v>1379591</v>
      </c>
      <c r="G18" s="62"/>
      <c r="H18" s="21">
        <v>1379591</v>
      </c>
      <c r="J18" s="21">
        <v>1408190</v>
      </c>
      <c r="L18" s="21">
        <v>1408190</v>
      </c>
      <c r="N18" s="21">
        <f>1408190+283100</f>
        <v>1691290</v>
      </c>
      <c r="P18" s="21">
        <v>1408190</v>
      </c>
      <c r="R18" s="21">
        <v>1408190</v>
      </c>
    </row>
    <row r="19" spans="1:18" x14ac:dyDescent="0.25">
      <c r="B19" s="38" t="s">
        <v>61</v>
      </c>
      <c r="C19" s="21">
        <v>0</v>
      </c>
      <c r="D19" s="21">
        <v>0</v>
      </c>
      <c r="E19" s="21">
        <v>0</v>
      </c>
      <c r="F19" s="21">
        <v>0</v>
      </c>
      <c r="G19" s="14"/>
      <c r="H19" s="21">
        <v>0</v>
      </c>
      <c r="J19" s="21">
        <v>0</v>
      </c>
      <c r="L19" s="21">
        <v>0</v>
      </c>
      <c r="N19" s="21">
        <v>0</v>
      </c>
      <c r="P19" s="21">
        <v>0</v>
      </c>
      <c r="R19" s="21">
        <v>0</v>
      </c>
    </row>
    <row r="20" spans="1:18" x14ac:dyDescent="0.25">
      <c r="B20" t="s">
        <v>70</v>
      </c>
      <c r="C20" s="16">
        <v>0</v>
      </c>
      <c r="D20" s="16">
        <v>0</v>
      </c>
      <c r="E20" s="16">
        <v>0</v>
      </c>
      <c r="F20" s="16">
        <v>0</v>
      </c>
      <c r="G20" s="14"/>
      <c r="H20" s="16">
        <v>0</v>
      </c>
      <c r="J20" s="16">
        <v>0</v>
      </c>
      <c r="L20" s="16">
        <v>0</v>
      </c>
      <c r="N20" s="16">
        <v>0</v>
      </c>
      <c r="P20" s="16">
        <v>23200</v>
      </c>
      <c r="R20" s="16">
        <v>23200</v>
      </c>
    </row>
    <row r="21" spans="1:18" x14ac:dyDescent="0.25">
      <c r="B21" s="8" t="s">
        <v>25</v>
      </c>
      <c r="C21" s="30">
        <f>SUM(C18:C20)</f>
        <v>1305505</v>
      </c>
      <c r="D21" s="30">
        <f>SUM(D18:D20)</f>
        <v>1305505</v>
      </c>
      <c r="E21" s="30">
        <f>SUM(E18:E20)</f>
        <v>1363500</v>
      </c>
      <c r="F21" s="30">
        <f>SUM(F18:F20)</f>
        <v>1379591</v>
      </c>
      <c r="H21" s="30">
        <f>SUM(H18:H20)</f>
        <v>1379591</v>
      </c>
      <c r="J21" s="30">
        <f>SUM(J18:J20)</f>
        <v>1408190</v>
      </c>
      <c r="L21" s="30">
        <f>SUM(L18:L20)</f>
        <v>1408190</v>
      </c>
      <c r="N21" s="30">
        <f>SUM(N18:N20)</f>
        <v>1691290</v>
      </c>
      <c r="P21" s="30">
        <f>SUM(P18:P20)</f>
        <v>1431390</v>
      </c>
      <c r="R21" s="30">
        <f>SUM(R18:R20)</f>
        <v>1431390</v>
      </c>
    </row>
    <row r="22" spans="1:18" x14ac:dyDescent="0.25">
      <c r="C22" s="10"/>
      <c r="D22" s="10"/>
      <c r="E22" s="10"/>
      <c r="F22" s="10"/>
      <c r="H22" s="10"/>
      <c r="J22" s="10"/>
      <c r="L22" s="10"/>
      <c r="N22" s="10"/>
      <c r="P22" s="10"/>
      <c r="R22" s="10"/>
    </row>
    <row r="23" spans="1:18" x14ac:dyDescent="0.25">
      <c r="A23" s="1" t="s">
        <v>26</v>
      </c>
      <c r="C23" s="10"/>
      <c r="D23" s="10"/>
      <c r="E23" s="10"/>
      <c r="F23" s="10"/>
      <c r="H23" s="10"/>
      <c r="J23" s="10"/>
      <c r="L23" s="10"/>
      <c r="N23" s="10"/>
      <c r="P23" s="10"/>
      <c r="R23" s="10"/>
    </row>
    <row r="24" spans="1:18" x14ac:dyDescent="0.25">
      <c r="B24" s="38" t="s">
        <v>69</v>
      </c>
      <c r="C24" s="13">
        <v>35000</v>
      </c>
      <c r="D24" s="13">
        <v>35000</v>
      </c>
      <c r="E24" s="13">
        <v>35000</v>
      </c>
      <c r="F24" s="13">
        <v>35000</v>
      </c>
      <c r="G24" s="62"/>
      <c r="H24" s="13">
        <v>35000</v>
      </c>
      <c r="J24" s="13">
        <v>35000</v>
      </c>
      <c r="L24" s="13">
        <v>35000</v>
      </c>
      <c r="N24" s="13">
        <v>35000</v>
      </c>
      <c r="P24" s="13">
        <v>35000</v>
      </c>
      <c r="R24" s="13">
        <v>35000</v>
      </c>
    </row>
    <row r="25" spans="1:18" x14ac:dyDescent="0.25">
      <c r="B25" s="38" t="s">
        <v>79</v>
      </c>
      <c r="C25" s="13">
        <v>211636</v>
      </c>
      <c r="D25" s="13">
        <v>317450</v>
      </c>
      <c r="E25" s="13">
        <v>317450</v>
      </c>
      <c r="F25" s="13">
        <v>211636</v>
      </c>
      <c r="G25" s="14"/>
      <c r="H25" s="13">
        <v>211636</v>
      </c>
      <c r="J25" s="13">
        <v>211636</v>
      </c>
      <c r="L25" s="13">
        <v>317450</v>
      </c>
      <c r="N25" s="13">
        <v>317450</v>
      </c>
      <c r="P25" s="13">
        <v>317450</v>
      </c>
      <c r="R25" s="13">
        <v>317450</v>
      </c>
    </row>
    <row r="26" spans="1:18" x14ac:dyDescent="0.25">
      <c r="B26" s="38" t="s">
        <v>71</v>
      </c>
      <c r="C26" s="21">
        <v>75727</v>
      </c>
      <c r="D26" s="21">
        <v>75727</v>
      </c>
      <c r="E26" s="21">
        <v>75727</v>
      </c>
      <c r="F26" s="21">
        <v>0</v>
      </c>
      <c r="G26" s="14" t="s">
        <v>1</v>
      </c>
      <c r="H26" s="21">
        <v>0</v>
      </c>
      <c r="J26" s="21">
        <v>0</v>
      </c>
      <c r="L26" s="21">
        <v>0</v>
      </c>
      <c r="N26" s="21">
        <v>0</v>
      </c>
      <c r="P26" s="21">
        <v>0</v>
      </c>
      <c r="R26" s="21">
        <v>0</v>
      </c>
    </row>
    <row r="27" spans="1:18" x14ac:dyDescent="0.25">
      <c r="B27" s="38" t="s">
        <v>78</v>
      </c>
      <c r="C27" s="13">
        <v>0</v>
      </c>
      <c r="D27" s="13">
        <v>0</v>
      </c>
      <c r="E27" s="13">
        <v>0</v>
      </c>
      <c r="F27" s="13">
        <v>0</v>
      </c>
      <c r="G27" s="14"/>
      <c r="H27" s="13">
        <v>0</v>
      </c>
      <c r="J27" s="13">
        <v>0</v>
      </c>
      <c r="L27" s="13">
        <v>0</v>
      </c>
      <c r="N27" s="13">
        <v>0</v>
      </c>
      <c r="P27" s="13">
        <v>0</v>
      </c>
      <c r="R27" s="13">
        <v>0</v>
      </c>
    </row>
    <row r="28" spans="1:18" x14ac:dyDescent="0.25">
      <c r="B28" s="38" t="s">
        <v>72</v>
      </c>
      <c r="C28" s="13">
        <v>9000</v>
      </c>
      <c r="D28" s="13">
        <v>9000</v>
      </c>
      <c r="E28" s="13">
        <v>9000</v>
      </c>
      <c r="F28" s="13">
        <v>0</v>
      </c>
      <c r="G28" s="14"/>
      <c r="H28" s="13">
        <v>0</v>
      </c>
      <c r="J28" s="13">
        <v>0</v>
      </c>
      <c r="L28" s="13">
        <v>0</v>
      </c>
      <c r="N28" s="13">
        <v>0</v>
      </c>
      <c r="P28" s="13">
        <v>0</v>
      </c>
      <c r="R28" s="13">
        <v>0</v>
      </c>
    </row>
    <row r="29" spans="1:18" x14ac:dyDescent="0.25">
      <c r="B29" s="38" t="s">
        <v>29</v>
      </c>
      <c r="C29" s="13">
        <v>41966</v>
      </c>
      <c r="D29" s="13">
        <v>41966</v>
      </c>
      <c r="E29" s="13">
        <v>41966</v>
      </c>
      <c r="F29" s="13">
        <v>42000</v>
      </c>
      <c r="G29" s="14"/>
      <c r="H29" s="13">
        <v>42000</v>
      </c>
      <c r="J29" s="13">
        <v>42000</v>
      </c>
      <c r="L29" s="13">
        <v>42000</v>
      </c>
      <c r="N29" s="13">
        <v>42000</v>
      </c>
      <c r="P29" s="13">
        <v>42000</v>
      </c>
      <c r="R29" s="13">
        <v>42000</v>
      </c>
    </row>
    <row r="30" spans="1:18" x14ac:dyDescent="0.25">
      <c r="B30" s="38" t="s">
        <v>58</v>
      </c>
      <c r="C30" s="21">
        <v>62000</v>
      </c>
      <c r="D30" s="21">
        <v>62000</v>
      </c>
      <c r="E30" s="21">
        <v>62000</v>
      </c>
      <c r="F30" s="21">
        <v>67000</v>
      </c>
      <c r="G30" s="14"/>
      <c r="H30" s="21">
        <v>67000</v>
      </c>
      <c r="J30" s="21">
        <v>67000</v>
      </c>
      <c r="L30" s="21">
        <v>67000</v>
      </c>
      <c r="N30" s="21">
        <v>67000</v>
      </c>
      <c r="P30" s="21">
        <v>67000</v>
      </c>
      <c r="R30" s="21">
        <v>67000</v>
      </c>
    </row>
    <row r="31" spans="1:18" x14ac:dyDescent="0.25">
      <c r="B31" s="38" t="s">
        <v>59</v>
      </c>
      <c r="C31" s="21">
        <v>22000</v>
      </c>
      <c r="D31" s="21">
        <v>22000</v>
      </c>
      <c r="E31" s="21">
        <v>22000</v>
      </c>
      <c r="F31" s="21">
        <v>23000</v>
      </c>
      <c r="G31" s="14"/>
      <c r="H31" s="21">
        <v>23000</v>
      </c>
      <c r="J31" s="21">
        <v>23000</v>
      </c>
      <c r="L31" s="21">
        <v>23000</v>
      </c>
      <c r="N31" s="21">
        <v>23000</v>
      </c>
      <c r="P31" s="21">
        <v>23000</v>
      </c>
      <c r="R31" s="21">
        <v>23000</v>
      </c>
    </row>
    <row r="32" spans="1:18" x14ac:dyDescent="0.25">
      <c r="B32" s="38" t="s">
        <v>66</v>
      </c>
      <c r="C32" s="21">
        <v>10000</v>
      </c>
      <c r="D32" s="21">
        <v>10000</v>
      </c>
      <c r="E32" s="21">
        <v>10000</v>
      </c>
      <c r="F32" s="21">
        <v>10000</v>
      </c>
      <c r="G32" s="14"/>
      <c r="H32" s="21">
        <v>10000</v>
      </c>
      <c r="J32" s="21">
        <v>10000</v>
      </c>
      <c r="L32" s="21">
        <v>10000</v>
      </c>
      <c r="N32" s="21">
        <v>10000</v>
      </c>
      <c r="P32" s="21">
        <v>10000</v>
      </c>
      <c r="R32" s="21">
        <v>10000</v>
      </c>
    </row>
    <row r="33" spans="1:18" x14ac:dyDescent="0.25">
      <c r="B33" s="38" t="s">
        <v>50</v>
      </c>
      <c r="C33" s="21">
        <v>282872</v>
      </c>
      <c r="D33" s="21">
        <v>282872</v>
      </c>
      <c r="E33" s="21">
        <v>282872</v>
      </c>
      <c r="F33" s="21">
        <v>95172</v>
      </c>
      <c r="G33" s="14"/>
      <c r="H33" s="21">
        <v>95172</v>
      </c>
      <c r="J33" s="21">
        <v>95172</v>
      </c>
      <c r="L33" s="21">
        <v>95172</v>
      </c>
      <c r="N33" s="21">
        <v>95172</v>
      </c>
      <c r="P33" s="21">
        <v>95172</v>
      </c>
      <c r="R33" s="21">
        <v>95172</v>
      </c>
    </row>
    <row r="34" spans="1:18" x14ac:dyDescent="0.25">
      <c r="B34" s="38" t="s">
        <v>77</v>
      </c>
      <c r="C34" s="16">
        <v>0</v>
      </c>
      <c r="D34" s="16">
        <v>0</v>
      </c>
      <c r="E34" s="16">
        <v>0</v>
      </c>
      <c r="F34" s="16">
        <v>0</v>
      </c>
      <c r="G34" s="14"/>
      <c r="H34" s="16">
        <v>0</v>
      </c>
      <c r="J34" s="16">
        <v>0</v>
      </c>
      <c r="L34" s="16">
        <v>0</v>
      </c>
      <c r="N34" s="16">
        <v>0</v>
      </c>
      <c r="P34" s="16">
        <v>0</v>
      </c>
      <c r="R34" s="16">
        <v>0</v>
      </c>
    </row>
    <row r="35" spans="1:18" x14ac:dyDescent="0.25">
      <c r="B35" s="8" t="s">
        <v>26</v>
      </c>
      <c r="C35" s="21">
        <f>SUM(C24:C34)</f>
        <v>750201</v>
      </c>
      <c r="D35" s="21">
        <f>SUM(D24:D34)</f>
        <v>856015</v>
      </c>
      <c r="E35" s="21">
        <f>SUM(E24:E34)</f>
        <v>856015</v>
      </c>
      <c r="F35" s="21">
        <f>SUM(F24:F34)</f>
        <v>483808</v>
      </c>
      <c r="H35" s="21">
        <f>SUM(H24:H34)</f>
        <v>483808</v>
      </c>
      <c r="J35" s="21">
        <f>SUM(J24:J34)</f>
        <v>483808</v>
      </c>
      <c r="L35" s="21">
        <f>SUM(L24:L34)</f>
        <v>589622</v>
      </c>
      <c r="N35" s="21">
        <f>SUM(N24:N34)</f>
        <v>589622</v>
      </c>
      <c r="P35" s="21">
        <f>SUM(P24:P34)</f>
        <v>589622</v>
      </c>
      <c r="R35" s="21">
        <f>SUM(R24:R34)</f>
        <v>589622</v>
      </c>
    </row>
    <row r="36" spans="1:18" x14ac:dyDescent="0.25">
      <c r="C36" s="10"/>
      <c r="D36" s="10"/>
      <c r="E36" s="10"/>
      <c r="F36" s="10"/>
      <c r="H36" s="10"/>
      <c r="J36" s="10"/>
      <c r="L36" s="10"/>
      <c r="N36" s="10"/>
      <c r="P36" s="10"/>
      <c r="R36" s="10"/>
    </row>
    <row r="37" spans="1:18" x14ac:dyDescent="0.25">
      <c r="A37" s="1" t="s">
        <v>27</v>
      </c>
      <c r="C37" s="31">
        <f>+SUM(C15,C21,C35)</f>
        <v>2388986</v>
      </c>
      <c r="D37" s="31">
        <f>+SUM(D15,D21,D35)</f>
        <v>2494800</v>
      </c>
      <c r="E37" s="31">
        <f>+SUM(E15,E21,E35)</f>
        <v>2552795</v>
      </c>
      <c r="F37" s="31">
        <f>+SUM(F15,F21,F35)</f>
        <v>2446099</v>
      </c>
      <c r="H37" s="31">
        <f>+SUM(H15,H21,H35)</f>
        <v>2446099</v>
      </c>
      <c r="J37" s="31">
        <f>+SUM(J15,J21,J35)</f>
        <v>2224698</v>
      </c>
      <c r="L37" s="31">
        <f>+SUM(L15,L21,L35)</f>
        <v>2330512</v>
      </c>
      <c r="N37" s="31">
        <f>+SUM(N15,N21,N35)</f>
        <v>2613612</v>
      </c>
      <c r="P37" s="31">
        <f>+SUM(P15,P21,P35)</f>
        <v>2353712</v>
      </c>
      <c r="R37" s="31">
        <f>+SUM(R15,R21,R35)</f>
        <v>2353712</v>
      </c>
    </row>
    <row r="39" spans="1:18" x14ac:dyDescent="0.25">
      <c r="A39" s="1" t="s">
        <v>90</v>
      </c>
    </row>
    <row r="40" spans="1:18" x14ac:dyDescent="0.25">
      <c r="B40" s="34" t="s">
        <v>91</v>
      </c>
    </row>
    <row r="41" spans="1:18" x14ac:dyDescent="0.25">
      <c r="B41" s="34" t="s">
        <v>92</v>
      </c>
    </row>
    <row r="42" spans="1:18" x14ac:dyDescent="0.25">
      <c r="B42" s="34" t="s">
        <v>93</v>
      </c>
    </row>
    <row r="43" spans="1:18" x14ac:dyDescent="0.25">
      <c r="B43" s="34" t="s">
        <v>94</v>
      </c>
    </row>
    <row r="45" spans="1:18" x14ac:dyDescent="0.25">
      <c r="B45" s="34" t="s">
        <v>95</v>
      </c>
    </row>
    <row r="47" spans="1:18" x14ac:dyDescent="0.25">
      <c r="B47" s="34" t="s">
        <v>96</v>
      </c>
    </row>
  </sheetData>
  <mergeCells count="3">
    <mergeCell ref="A8:B8"/>
    <mergeCell ref="A1:H1"/>
    <mergeCell ref="A3:H3"/>
  </mergeCells>
  <phoneticPr fontId="0" type="noConversion"/>
  <printOptions horizontalCentered="1"/>
  <pageMargins left="0.5" right="0.5" top="1" bottom="1" header="0.5" footer="0.5"/>
  <pageSetup scale="84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zoomScale="110" zoomScaleNormal="110" workbookViewId="0">
      <selection activeCell="P6" sqref="P6"/>
    </sheetView>
  </sheetViews>
  <sheetFormatPr defaultColWidth="8.88671875" defaultRowHeight="13.2" x14ac:dyDescent="0.25"/>
  <cols>
    <col min="1" max="1" width="2.6640625" customWidth="1"/>
    <col min="2" max="2" width="34.33203125" bestFit="1" customWidth="1"/>
    <col min="3" max="6" width="11.44140625" hidden="1" customWidth="1"/>
    <col min="7" max="7" width="0.88671875" hidden="1" customWidth="1"/>
    <col min="8" max="8" width="11.44140625" hidden="1" customWidth="1"/>
    <col min="9" max="9" width="11.44140625" customWidth="1"/>
    <col min="10" max="15" width="11.44140625" hidden="1" customWidth="1"/>
    <col min="16" max="16" width="11.44140625" bestFit="1" customWidth="1"/>
    <col min="17" max="17" width="11.44140625" customWidth="1"/>
    <col min="18" max="19" width="11.44140625" hidden="1" customWidth="1"/>
    <col min="20" max="21" width="9.88671875" hidden="1" customWidth="1"/>
    <col min="22" max="22" width="11.44140625" hidden="1" customWidth="1"/>
    <col min="23" max="23" width="0.88671875" hidden="1" customWidth="1"/>
    <col min="24" max="24" width="11.44140625" hidden="1" customWidth="1"/>
    <col min="25" max="26" width="9.88671875" hidden="1" customWidth="1"/>
    <col min="27" max="27" width="11.44140625" hidden="1" customWidth="1"/>
    <col min="28" max="28" width="0.88671875" hidden="1" customWidth="1"/>
    <col min="29" max="29" width="11.44140625" hidden="1" customWidth="1"/>
    <col min="30" max="31" width="9.88671875" hidden="1" customWidth="1"/>
    <col min="32" max="32" width="11.44140625" hidden="1" customWidth="1"/>
  </cols>
  <sheetData>
    <row r="1" spans="1:32" ht="15.6" x14ac:dyDescent="0.3">
      <c r="A1" s="82" t="s">
        <v>63</v>
      </c>
      <c r="B1" s="82"/>
      <c r="C1" s="82"/>
      <c r="D1" s="82"/>
      <c r="E1" s="82"/>
      <c r="F1" s="82"/>
      <c r="G1" s="82"/>
      <c r="H1" s="82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32" ht="15.6" x14ac:dyDescent="0.3">
      <c r="B2" s="32"/>
      <c r="C2" s="44"/>
      <c r="D2" s="60"/>
      <c r="E2" s="60"/>
      <c r="F2" s="42"/>
    </row>
    <row r="3" spans="1:32" x14ac:dyDescent="0.25">
      <c r="A3" s="83" t="s">
        <v>86</v>
      </c>
      <c r="B3" s="83"/>
      <c r="C3" s="83"/>
      <c r="D3" s="83"/>
      <c r="E3" s="83"/>
      <c r="F3" s="83"/>
      <c r="G3" s="83"/>
      <c r="H3" s="83"/>
      <c r="I3" s="61"/>
      <c r="J3" s="61"/>
      <c r="K3" s="61"/>
      <c r="L3" s="61"/>
      <c r="M3" s="61"/>
      <c r="N3" s="61"/>
      <c r="O3" s="61"/>
      <c r="P3" s="61"/>
      <c r="Q3" s="61"/>
      <c r="R3" s="61"/>
      <c r="S3" s="55"/>
    </row>
    <row r="5" spans="1:32" x14ac:dyDescent="0.25">
      <c r="C5" s="53" t="s">
        <v>81</v>
      </c>
      <c r="D5" s="61" t="s">
        <v>81</v>
      </c>
      <c r="E5" s="61" t="s">
        <v>81</v>
      </c>
      <c r="F5" s="53" t="s">
        <v>80</v>
      </c>
      <c r="G5" s="57"/>
      <c r="H5" s="53" t="s">
        <v>80</v>
      </c>
      <c r="I5" s="61"/>
      <c r="J5" s="61" t="s">
        <v>80</v>
      </c>
      <c r="K5" s="61"/>
      <c r="L5" s="61" t="s">
        <v>80</v>
      </c>
      <c r="M5" s="61"/>
      <c r="N5" s="61" t="s">
        <v>80</v>
      </c>
      <c r="O5" s="61"/>
      <c r="P5" s="61" t="s">
        <v>80</v>
      </c>
      <c r="Q5" s="61"/>
      <c r="R5" s="61" t="s">
        <v>80</v>
      </c>
    </row>
    <row r="6" spans="1:32" x14ac:dyDescent="0.25">
      <c r="A6" s="34" t="s">
        <v>1</v>
      </c>
      <c r="C6" s="53" t="s">
        <v>30</v>
      </c>
      <c r="D6" s="61" t="s">
        <v>30</v>
      </c>
      <c r="E6" s="61" t="s">
        <v>30</v>
      </c>
      <c r="F6" s="53" t="s">
        <v>82</v>
      </c>
      <c r="G6" s="57"/>
      <c r="H6" s="53" t="s">
        <v>82</v>
      </c>
      <c r="I6" s="61"/>
      <c r="J6" s="61" t="s">
        <v>82</v>
      </c>
      <c r="K6" s="61"/>
      <c r="L6" s="61" t="s">
        <v>82</v>
      </c>
      <c r="M6" s="61"/>
      <c r="N6" s="61" t="s">
        <v>82</v>
      </c>
      <c r="O6" s="61"/>
      <c r="P6" s="61" t="s">
        <v>111</v>
      </c>
      <c r="Q6" s="61"/>
      <c r="R6" s="61" t="s">
        <v>82</v>
      </c>
      <c r="S6" s="85" t="s">
        <v>87</v>
      </c>
      <c r="T6" s="85"/>
      <c r="U6" s="85"/>
      <c r="V6" s="85"/>
      <c r="X6" s="83" t="s">
        <v>88</v>
      </c>
      <c r="Y6" s="83"/>
      <c r="Z6" s="83"/>
      <c r="AA6" s="83"/>
      <c r="AC6" s="83" t="s">
        <v>89</v>
      </c>
      <c r="AD6" s="83"/>
      <c r="AE6" s="83"/>
      <c r="AF6" s="83"/>
    </row>
    <row r="7" spans="1:32" x14ac:dyDescent="0.25">
      <c r="A7" s="34"/>
      <c r="C7" s="53" t="s">
        <v>31</v>
      </c>
      <c r="D7" s="61" t="s">
        <v>31</v>
      </c>
      <c r="E7" s="61" t="s">
        <v>31</v>
      </c>
      <c r="F7" s="53" t="s">
        <v>31</v>
      </c>
      <c r="G7" s="57"/>
      <c r="H7" s="53" t="s">
        <v>31</v>
      </c>
      <c r="I7" s="61"/>
      <c r="J7" s="61" t="s">
        <v>31</v>
      </c>
      <c r="K7" s="61"/>
      <c r="L7" s="61" t="s">
        <v>31</v>
      </c>
      <c r="M7" s="61"/>
      <c r="N7" s="61" t="s">
        <v>31</v>
      </c>
      <c r="O7" s="61"/>
      <c r="P7" s="61" t="s">
        <v>31</v>
      </c>
      <c r="Q7" s="61"/>
      <c r="R7" s="61" t="s">
        <v>31</v>
      </c>
      <c r="S7" s="54"/>
      <c r="T7" s="54"/>
      <c r="U7" s="54"/>
      <c r="V7" s="54"/>
      <c r="X7" s="53"/>
      <c r="Y7" s="53"/>
      <c r="Z7" s="53"/>
      <c r="AA7" s="53"/>
      <c r="AC7" s="53"/>
      <c r="AD7" s="53"/>
      <c r="AE7" s="53"/>
      <c r="AF7" s="53"/>
    </row>
    <row r="8" spans="1:32" ht="26.4" x14ac:dyDescent="0.25">
      <c r="A8" s="84" t="s">
        <v>16</v>
      </c>
      <c r="B8" s="84"/>
      <c r="C8" s="56" t="s">
        <v>1</v>
      </c>
      <c r="D8" s="56" t="s">
        <v>103</v>
      </c>
      <c r="E8" s="56" t="s">
        <v>107</v>
      </c>
      <c r="F8" s="56">
        <v>0.03</v>
      </c>
      <c r="G8" s="57"/>
      <c r="H8" s="56">
        <v>0.05</v>
      </c>
      <c r="I8" s="58"/>
      <c r="J8" s="56">
        <v>0.05</v>
      </c>
      <c r="K8" s="58"/>
      <c r="L8" s="56">
        <v>0.05</v>
      </c>
      <c r="M8" s="58"/>
      <c r="N8" s="56">
        <v>0.05</v>
      </c>
      <c r="O8" s="58"/>
      <c r="P8" s="56">
        <v>0.05</v>
      </c>
      <c r="Q8" s="58"/>
      <c r="R8" s="64" t="s">
        <v>109</v>
      </c>
      <c r="S8" s="50" t="s">
        <v>73</v>
      </c>
      <c r="T8" s="50" t="s">
        <v>74</v>
      </c>
      <c r="U8" s="50" t="s">
        <v>76</v>
      </c>
      <c r="V8" s="50" t="s">
        <v>75</v>
      </c>
      <c r="X8" s="50" t="s">
        <v>73</v>
      </c>
      <c r="Y8" s="50" t="s">
        <v>74</v>
      </c>
      <c r="Z8" s="50" t="s">
        <v>76</v>
      </c>
      <c r="AA8" s="50" t="s">
        <v>75</v>
      </c>
      <c r="AC8" s="50" t="s">
        <v>73</v>
      </c>
      <c r="AD8" s="50" t="s">
        <v>74</v>
      </c>
      <c r="AE8" s="50" t="s">
        <v>76</v>
      </c>
      <c r="AF8" s="50" t="s">
        <v>75</v>
      </c>
    </row>
    <row r="10" spans="1:32" x14ac:dyDescent="0.25">
      <c r="A10" s="36" t="s">
        <v>65</v>
      </c>
    </row>
    <row r="11" spans="1:32" x14ac:dyDescent="0.25">
      <c r="A11" s="1"/>
      <c r="B11" s="15" t="s">
        <v>18</v>
      </c>
      <c r="C11" s="46">
        <v>508717</v>
      </c>
      <c r="D11" s="46">
        <v>508717</v>
      </c>
      <c r="E11" s="46">
        <v>508717</v>
      </c>
      <c r="F11" s="46">
        <v>502480</v>
      </c>
      <c r="H11" s="46">
        <v>509986</v>
      </c>
      <c r="I11" s="46"/>
      <c r="J11" s="46">
        <v>509986</v>
      </c>
      <c r="K11" s="46"/>
      <c r="L11" s="46">
        <v>509986</v>
      </c>
      <c r="M11" s="46"/>
      <c r="N11" s="46">
        <v>509986</v>
      </c>
      <c r="O11" s="46"/>
      <c r="P11" s="46">
        <v>514311</v>
      </c>
      <c r="Q11" s="46"/>
      <c r="R11" s="46">
        <v>564310.65</v>
      </c>
      <c r="S11" s="39">
        <f>SUM(C11)</f>
        <v>508717</v>
      </c>
      <c r="X11" s="39">
        <f>SUM(F11)</f>
        <v>502480</v>
      </c>
      <c r="AC11" s="39">
        <f>SUM(H11)</f>
        <v>509986</v>
      </c>
    </row>
    <row r="12" spans="1:32" x14ac:dyDescent="0.25">
      <c r="A12" s="1"/>
      <c r="B12" t="s">
        <v>19</v>
      </c>
      <c r="C12" s="21">
        <v>175722</v>
      </c>
      <c r="D12" s="21">
        <v>175722</v>
      </c>
      <c r="E12" s="21">
        <v>175722</v>
      </c>
      <c r="F12" s="21">
        <v>165863.22</v>
      </c>
      <c r="H12" s="21">
        <v>167470</v>
      </c>
      <c r="I12" s="21"/>
      <c r="J12" s="21">
        <v>167470</v>
      </c>
      <c r="K12" s="21"/>
      <c r="L12" s="21">
        <v>167470</v>
      </c>
      <c r="M12" s="21"/>
      <c r="N12" s="21">
        <v>167470</v>
      </c>
      <c r="O12" s="21"/>
      <c r="P12" s="21">
        <v>172790</v>
      </c>
      <c r="Q12" s="21"/>
      <c r="R12" s="21">
        <v>190997.48</v>
      </c>
      <c r="T12" s="45">
        <f>SUM(C12)</f>
        <v>175722</v>
      </c>
      <c r="Y12" s="45">
        <f>SUM(F12)</f>
        <v>165863.22</v>
      </c>
      <c r="AD12" s="45">
        <f>SUM(H12)</f>
        <v>167470</v>
      </c>
    </row>
    <row r="13" spans="1:32" x14ac:dyDescent="0.25">
      <c r="A13" s="1"/>
      <c r="B13" s="4" t="s">
        <v>20</v>
      </c>
      <c r="C13" s="21">
        <v>50000</v>
      </c>
      <c r="D13" s="21">
        <v>50000</v>
      </c>
      <c r="E13" s="21">
        <v>50000</v>
      </c>
      <c r="F13" s="21">
        <v>50000</v>
      </c>
      <c r="H13" s="21">
        <v>50000</v>
      </c>
      <c r="I13" s="21"/>
      <c r="J13" s="21">
        <v>50000</v>
      </c>
      <c r="K13" s="21"/>
      <c r="L13" s="21">
        <v>50000</v>
      </c>
      <c r="M13" s="21"/>
      <c r="N13" s="21">
        <v>50000</v>
      </c>
      <c r="O13" s="21"/>
      <c r="P13" s="21">
        <v>40000</v>
      </c>
      <c r="Q13" s="21"/>
      <c r="R13" s="21">
        <v>40000</v>
      </c>
      <c r="U13" s="45">
        <f>SUM(C13)</f>
        <v>50000</v>
      </c>
      <c r="Z13" s="45">
        <f>SUM(F13)</f>
        <v>50000</v>
      </c>
      <c r="AE13" s="45">
        <f>SUM(H13)</f>
        <v>50000</v>
      </c>
    </row>
    <row r="14" spans="1:32" x14ac:dyDescent="0.25">
      <c r="A14" s="1"/>
      <c r="B14" s="4" t="s">
        <v>21</v>
      </c>
      <c r="C14" s="21">
        <v>35000</v>
      </c>
      <c r="D14" s="21">
        <v>35000</v>
      </c>
      <c r="E14" s="21">
        <v>35000</v>
      </c>
      <c r="F14" s="21">
        <v>35000</v>
      </c>
      <c r="H14" s="21">
        <v>35000</v>
      </c>
      <c r="I14" s="21"/>
      <c r="J14" s="21">
        <v>35000</v>
      </c>
      <c r="K14" s="21"/>
      <c r="L14" s="21">
        <v>35000</v>
      </c>
      <c r="M14" s="21"/>
      <c r="N14" s="21">
        <v>35000</v>
      </c>
      <c r="O14" s="21"/>
      <c r="P14" s="21">
        <v>35000</v>
      </c>
      <c r="Q14" s="21"/>
      <c r="R14" s="21">
        <v>35000</v>
      </c>
      <c r="V14" s="45">
        <f>SUM(C14)</f>
        <v>35000</v>
      </c>
      <c r="AA14" s="45">
        <f>SUM(F14)</f>
        <v>35000</v>
      </c>
      <c r="AF14" s="45">
        <f>SUM(H14)</f>
        <v>35000</v>
      </c>
    </row>
    <row r="15" spans="1:32" x14ac:dyDescent="0.25">
      <c r="B15" t="s">
        <v>22</v>
      </c>
      <c r="C15" s="16">
        <v>0</v>
      </c>
      <c r="D15" s="16">
        <v>0</v>
      </c>
      <c r="E15" s="16">
        <v>0</v>
      </c>
      <c r="F15" s="16">
        <v>0</v>
      </c>
      <c r="H15" s="16">
        <v>0</v>
      </c>
      <c r="I15" s="21"/>
      <c r="J15" s="16">
        <v>0</v>
      </c>
      <c r="K15" s="21"/>
      <c r="L15" s="16">
        <v>0</v>
      </c>
      <c r="M15" s="21"/>
      <c r="N15" s="16">
        <v>0</v>
      </c>
      <c r="O15" s="21"/>
      <c r="P15" s="16">
        <v>0</v>
      </c>
      <c r="Q15" s="21"/>
      <c r="R15" s="16">
        <v>0</v>
      </c>
    </row>
    <row r="16" spans="1:32" x14ac:dyDescent="0.25">
      <c r="B16" s="26" t="s">
        <v>37</v>
      </c>
      <c r="C16" s="40">
        <f>+SUM(C11:C15)</f>
        <v>769439</v>
      </c>
      <c r="D16" s="40">
        <f>+SUM(D11:D15)</f>
        <v>769439</v>
      </c>
      <c r="E16" s="40">
        <f>+SUM(E11:E15)</f>
        <v>769439</v>
      </c>
      <c r="F16" s="40">
        <f>+SUM(F11:F15)</f>
        <v>753343.22</v>
      </c>
      <c r="H16" s="40">
        <f>+SUM(H11:H15)</f>
        <v>762456</v>
      </c>
      <c r="I16" s="40"/>
      <c r="J16" s="40">
        <f>+SUM(J11:J15)</f>
        <v>762456</v>
      </c>
      <c r="K16" s="40"/>
      <c r="L16" s="40">
        <f>+SUM(L11:L15)</f>
        <v>762456</v>
      </c>
      <c r="M16" s="40"/>
      <c r="N16" s="40">
        <f>+SUM(N11:N15)</f>
        <v>762456</v>
      </c>
      <c r="O16" s="40"/>
      <c r="P16" s="40">
        <f>+SUM(P11:P15)</f>
        <v>762101</v>
      </c>
      <c r="Q16" s="40"/>
      <c r="R16" s="40">
        <f>+SUM(R11:R15)</f>
        <v>830308.13</v>
      </c>
    </row>
    <row r="17" spans="1:32" x14ac:dyDescent="0.25">
      <c r="B17" s="26"/>
      <c r="C17" s="40"/>
      <c r="D17" s="40"/>
      <c r="E17" s="40"/>
      <c r="F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32" x14ac:dyDescent="0.25">
      <c r="A18" s="1" t="s">
        <v>53</v>
      </c>
      <c r="C18" s="13"/>
      <c r="D18" s="13"/>
      <c r="E18" s="13"/>
      <c r="F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32" x14ac:dyDescent="0.25">
      <c r="A19" s="7"/>
      <c r="B19" s="15" t="s">
        <v>18</v>
      </c>
      <c r="C19" s="41">
        <v>53364</v>
      </c>
      <c r="D19" s="41">
        <v>53364</v>
      </c>
      <c r="E19" s="41">
        <v>53364</v>
      </c>
      <c r="F19" s="41">
        <v>99079</v>
      </c>
      <c r="H19" s="41">
        <v>100128</v>
      </c>
      <c r="I19" s="41"/>
      <c r="J19" s="41">
        <v>100128</v>
      </c>
      <c r="K19" s="41"/>
      <c r="L19" s="41">
        <v>100128</v>
      </c>
      <c r="M19" s="41"/>
      <c r="N19" s="41">
        <v>100128</v>
      </c>
      <c r="O19" s="41"/>
      <c r="P19" s="41">
        <v>55128</v>
      </c>
      <c r="Q19" s="41"/>
      <c r="R19" s="41">
        <v>55128.28</v>
      </c>
      <c r="S19" s="45">
        <f>SUM(C19)</f>
        <v>53364</v>
      </c>
      <c r="X19" s="45">
        <f>SUM(F19)</f>
        <v>99079</v>
      </c>
      <c r="AC19" s="45">
        <f>SUM(H19)</f>
        <v>100128</v>
      </c>
    </row>
    <row r="20" spans="1:32" x14ac:dyDescent="0.25">
      <c r="A20" s="7"/>
      <c r="B20" t="s">
        <v>19</v>
      </c>
      <c r="C20" s="21">
        <v>18685</v>
      </c>
      <c r="D20" s="21">
        <v>18685</v>
      </c>
      <c r="E20" s="21">
        <v>18685</v>
      </c>
      <c r="F20" s="21">
        <v>36218</v>
      </c>
      <c r="H20" s="21">
        <v>36442</v>
      </c>
      <c r="I20" s="21"/>
      <c r="J20" s="21">
        <v>36442</v>
      </c>
      <c r="K20" s="21"/>
      <c r="L20" s="21">
        <v>36442</v>
      </c>
      <c r="M20" s="21"/>
      <c r="N20" s="21">
        <v>36442</v>
      </c>
      <c r="O20" s="21"/>
      <c r="P20" s="21">
        <v>19305</v>
      </c>
      <c r="Q20" s="21"/>
      <c r="R20" s="21">
        <v>19304.95</v>
      </c>
      <c r="T20" s="45">
        <f>SUM(C20)</f>
        <v>18685</v>
      </c>
      <c r="Y20" s="45">
        <f>SUM(F20)</f>
        <v>36218</v>
      </c>
      <c r="AD20" s="45">
        <f>SUM(H20)</f>
        <v>36442</v>
      </c>
    </row>
    <row r="21" spans="1:32" x14ac:dyDescent="0.25">
      <c r="A21" s="7"/>
      <c r="B21" s="4" t="s">
        <v>20</v>
      </c>
      <c r="C21" s="21">
        <v>90000</v>
      </c>
      <c r="D21" s="21">
        <v>90000</v>
      </c>
      <c r="E21" s="21">
        <v>90000</v>
      </c>
      <c r="F21" s="21">
        <v>65000</v>
      </c>
      <c r="G21" s="15"/>
      <c r="H21" s="21">
        <v>65000</v>
      </c>
      <c r="I21" s="21"/>
      <c r="J21" s="21">
        <v>65000</v>
      </c>
      <c r="K21" s="21"/>
      <c r="L21" s="21">
        <v>65000</v>
      </c>
      <c r="M21" s="21"/>
      <c r="N21" s="21">
        <v>65000</v>
      </c>
      <c r="O21" s="21"/>
      <c r="P21" s="21">
        <v>65000</v>
      </c>
      <c r="Q21" s="21"/>
      <c r="R21" s="21">
        <v>65000</v>
      </c>
      <c r="U21" s="45">
        <f>SUM(C21)</f>
        <v>90000</v>
      </c>
      <c r="Z21" s="45">
        <f>SUM(F21)</f>
        <v>65000</v>
      </c>
      <c r="AE21" s="45">
        <f>SUM(H21)</f>
        <v>65000</v>
      </c>
    </row>
    <row r="22" spans="1:32" x14ac:dyDescent="0.25">
      <c r="A22" s="7"/>
      <c r="B22" s="4" t="s">
        <v>21</v>
      </c>
      <c r="C22" s="21">
        <v>0</v>
      </c>
      <c r="D22" s="21">
        <v>0</v>
      </c>
      <c r="E22" s="21">
        <v>0</v>
      </c>
      <c r="F22" s="21">
        <v>0</v>
      </c>
      <c r="H22" s="21">
        <v>0</v>
      </c>
      <c r="I22" s="21"/>
      <c r="J22" s="21">
        <v>0</v>
      </c>
      <c r="K22" s="21"/>
      <c r="L22" s="21">
        <v>0</v>
      </c>
      <c r="M22" s="21"/>
      <c r="N22" s="21">
        <v>0</v>
      </c>
      <c r="O22" s="21"/>
      <c r="P22" s="21">
        <v>0</v>
      </c>
      <c r="Q22" s="21"/>
      <c r="R22" s="21">
        <v>0</v>
      </c>
      <c r="V22" s="45">
        <f>SUM(C22)</f>
        <v>0</v>
      </c>
      <c r="AA22" s="45">
        <f>SUM(F22)</f>
        <v>0</v>
      </c>
      <c r="AF22" s="45">
        <f>SUM(H22)</f>
        <v>0</v>
      </c>
    </row>
    <row r="23" spans="1:32" x14ac:dyDescent="0.25">
      <c r="B23" t="s">
        <v>22</v>
      </c>
      <c r="C23" s="48">
        <v>0</v>
      </c>
      <c r="D23" s="48">
        <v>0</v>
      </c>
      <c r="E23" s="48">
        <v>0</v>
      </c>
      <c r="F23" s="48">
        <v>0</v>
      </c>
      <c r="H23" s="48">
        <v>0</v>
      </c>
      <c r="I23" s="63"/>
      <c r="J23" s="48">
        <v>0</v>
      </c>
      <c r="K23" s="63"/>
      <c r="L23" s="48">
        <v>0</v>
      </c>
      <c r="M23" s="63"/>
      <c r="N23" s="48">
        <v>0</v>
      </c>
      <c r="O23" s="63"/>
      <c r="P23" s="48">
        <v>0</v>
      </c>
      <c r="Q23" s="63"/>
      <c r="R23" s="48">
        <v>0</v>
      </c>
    </row>
    <row r="24" spans="1:32" x14ac:dyDescent="0.25">
      <c r="B24" s="26" t="s">
        <v>15</v>
      </c>
      <c r="C24" s="47">
        <f>SUM(C19:C23)</f>
        <v>162049</v>
      </c>
      <c r="D24" s="47">
        <f>SUM(D19:D23)</f>
        <v>162049</v>
      </c>
      <c r="E24" s="47">
        <f>SUM(E19:E23)</f>
        <v>162049</v>
      </c>
      <c r="F24" s="47">
        <f>SUM(F19:F23)</f>
        <v>200297</v>
      </c>
      <c r="H24" s="47">
        <f>SUM(H19:H23)</f>
        <v>201570</v>
      </c>
      <c r="I24" s="47"/>
      <c r="J24" s="47">
        <f>SUM(J19:J23)</f>
        <v>201570</v>
      </c>
      <c r="K24" s="47"/>
      <c r="L24" s="47">
        <f>SUM(L19:L23)</f>
        <v>201570</v>
      </c>
      <c r="M24" s="47"/>
      <c r="N24" s="47">
        <f>SUM(N19:N23)</f>
        <v>201570</v>
      </c>
      <c r="O24" s="47"/>
      <c r="P24" s="47">
        <f>SUM(P19:P23)</f>
        <v>139433</v>
      </c>
      <c r="Q24" s="47"/>
      <c r="R24" s="47">
        <f>SUM(R19:R23)</f>
        <v>139433.22999999998</v>
      </c>
    </row>
    <row r="25" spans="1:32" x14ac:dyDescent="0.25">
      <c r="C25" s="10"/>
      <c r="D25" s="10"/>
      <c r="E25" s="10"/>
      <c r="F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32" x14ac:dyDescent="0.25">
      <c r="A26" s="36" t="s">
        <v>97</v>
      </c>
      <c r="C26" s="10"/>
      <c r="D26" s="10"/>
      <c r="E26" s="10"/>
      <c r="F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32" x14ac:dyDescent="0.25">
      <c r="A27" s="1"/>
      <c r="B27" s="15" t="s">
        <v>18</v>
      </c>
      <c r="C27" s="21">
        <v>69272</v>
      </c>
      <c r="D27" s="21">
        <v>69272</v>
      </c>
      <c r="E27" s="21">
        <v>69272</v>
      </c>
      <c r="F27" s="21">
        <v>55457</v>
      </c>
      <c r="H27" s="21">
        <v>56534</v>
      </c>
      <c r="I27" s="21"/>
      <c r="J27" s="21">
        <v>56534</v>
      </c>
      <c r="K27" s="21"/>
      <c r="L27" s="21">
        <v>56534</v>
      </c>
      <c r="M27" s="21"/>
      <c r="N27" s="21">
        <v>56534</v>
      </c>
      <c r="O27" s="21"/>
      <c r="P27" s="21">
        <v>56534</v>
      </c>
      <c r="Q27" s="21"/>
      <c r="R27" s="21">
        <v>56534</v>
      </c>
      <c r="S27" s="45">
        <f>SUM(C27)</f>
        <v>69272</v>
      </c>
      <c r="X27" s="45">
        <f>SUM(F27)</f>
        <v>55457</v>
      </c>
      <c r="AC27" s="45">
        <f>SUM(H27)</f>
        <v>56534</v>
      </c>
    </row>
    <row r="28" spans="1:32" x14ac:dyDescent="0.25">
      <c r="A28" s="1"/>
      <c r="B28" t="s">
        <v>19</v>
      </c>
      <c r="C28" s="21">
        <v>25198</v>
      </c>
      <c r="D28" s="21">
        <v>25198</v>
      </c>
      <c r="E28" s="21">
        <v>25198</v>
      </c>
      <c r="F28" s="21">
        <v>19375</v>
      </c>
      <c r="H28" s="21">
        <v>19606</v>
      </c>
      <c r="I28" s="21"/>
      <c r="J28" s="21">
        <v>19606</v>
      </c>
      <c r="K28" s="21"/>
      <c r="L28" s="21">
        <v>19606</v>
      </c>
      <c r="M28" s="21"/>
      <c r="N28" s="21">
        <v>19606</v>
      </c>
      <c r="O28" s="21"/>
      <c r="P28" s="21">
        <v>19606</v>
      </c>
      <c r="Q28" s="21"/>
      <c r="R28" s="21">
        <v>19606</v>
      </c>
      <c r="T28" s="45">
        <f>SUM(C28)</f>
        <v>25198</v>
      </c>
      <c r="Y28" s="45">
        <f>SUM(F28)</f>
        <v>19375</v>
      </c>
      <c r="AD28" s="45">
        <f>SUM(H28)</f>
        <v>19606</v>
      </c>
    </row>
    <row r="29" spans="1:32" x14ac:dyDescent="0.25">
      <c r="A29" s="1"/>
      <c r="B29" s="4" t="s">
        <v>20</v>
      </c>
      <c r="C29" s="21">
        <v>0</v>
      </c>
      <c r="D29" s="21">
        <v>0</v>
      </c>
      <c r="E29" s="21">
        <v>0</v>
      </c>
      <c r="F29" s="21">
        <v>0</v>
      </c>
      <c r="H29" s="21">
        <v>0</v>
      </c>
      <c r="I29" s="21"/>
      <c r="J29" s="21">
        <v>0</v>
      </c>
      <c r="K29" s="21"/>
      <c r="L29" s="21">
        <v>0</v>
      </c>
      <c r="M29" s="21"/>
      <c r="N29" s="21">
        <v>0</v>
      </c>
      <c r="O29" s="21"/>
      <c r="P29" s="21">
        <v>0</v>
      </c>
      <c r="Q29" s="21"/>
      <c r="R29" s="21">
        <v>0</v>
      </c>
      <c r="U29" s="45">
        <f>SUM(C29)</f>
        <v>0</v>
      </c>
      <c r="Z29" s="45">
        <f>SUM(F29)</f>
        <v>0</v>
      </c>
      <c r="AE29" s="45">
        <f>SUM(H29)</f>
        <v>0</v>
      </c>
    </row>
    <row r="30" spans="1:32" x14ac:dyDescent="0.25">
      <c r="A30" s="1"/>
      <c r="B30" s="4" t="s">
        <v>21</v>
      </c>
      <c r="C30" s="21">
        <v>0</v>
      </c>
      <c r="D30" s="21">
        <v>0</v>
      </c>
      <c r="E30" s="21">
        <v>0</v>
      </c>
      <c r="F30" s="21">
        <v>0</v>
      </c>
      <c r="H30" s="21">
        <v>0</v>
      </c>
      <c r="I30" s="21"/>
      <c r="J30" s="21">
        <v>0</v>
      </c>
      <c r="K30" s="21"/>
      <c r="L30" s="21">
        <v>0</v>
      </c>
      <c r="M30" s="21"/>
      <c r="N30" s="21">
        <v>0</v>
      </c>
      <c r="O30" s="21"/>
      <c r="P30" s="21">
        <v>0</v>
      </c>
      <c r="Q30" s="21"/>
      <c r="R30" s="21">
        <v>0</v>
      </c>
      <c r="V30" s="45">
        <f>SUM(C30)</f>
        <v>0</v>
      </c>
      <c r="AA30" s="45">
        <f>SUM(F30)</f>
        <v>0</v>
      </c>
      <c r="AF30" s="45">
        <f>SUM(H30)</f>
        <v>0</v>
      </c>
    </row>
    <row r="31" spans="1:32" x14ac:dyDescent="0.25">
      <c r="B31" t="s">
        <v>22</v>
      </c>
      <c r="C31" s="48">
        <v>0</v>
      </c>
      <c r="D31" s="48">
        <v>0</v>
      </c>
      <c r="E31" s="48">
        <v>0</v>
      </c>
      <c r="F31" s="48">
        <v>0</v>
      </c>
      <c r="H31" s="48">
        <v>0</v>
      </c>
      <c r="I31" s="63"/>
      <c r="J31" s="48">
        <v>0</v>
      </c>
      <c r="K31" s="63"/>
      <c r="L31" s="48">
        <v>0</v>
      </c>
      <c r="M31" s="63"/>
      <c r="N31" s="48">
        <v>0</v>
      </c>
      <c r="O31" s="63"/>
      <c r="P31" s="48">
        <v>0</v>
      </c>
      <c r="Q31" s="63"/>
      <c r="R31" s="48">
        <v>0</v>
      </c>
    </row>
    <row r="32" spans="1:32" x14ac:dyDescent="0.25">
      <c r="B32" s="26" t="s">
        <v>98</v>
      </c>
      <c r="C32" s="47">
        <f>SUM(C27:C31)</f>
        <v>94470</v>
      </c>
      <c r="D32" s="47">
        <f>SUM(D27:D31)</f>
        <v>94470</v>
      </c>
      <c r="E32" s="47">
        <f>SUM(E27:E31)</f>
        <v>94470</v>
      </c>
      <c r="F32" s="47">
        <f>SUM(F27:F31)</f>
        <v>74832</v>
      </c>
      <c r="H32" s="47">
        <f>SUM(H27:H31)</f>
        <v>76140</v>
      </c>
      <c r="I32" s="47"/>
      <c r="J32" s="47">
        <f>SUM(J27:J31)</f>
        <v>76140</v>
      </c>
      <c r="K32" s="47"/>
      <c r="L32" s="47">
        <f>SUM(L27:L31)</f>
        <v>76140</v>
      </c>
      <c r="M32" s="47"/>
      <c r="N32" s="47">
        <f>SUM(N27:N31)</f>
        <v>76140</v>
      </c>
      <c r="O32" s="47"/>
      <c r="P32" s="47">
        <f>SUM(P27:P31)</f>
        <v>76140</v>
      </c>
      <c r="Q32" s="47"/>
      <c r="R32" s="47">
        <f>SUM(R27:R31)</f>
        <v>76140</v>
      </c>
    </row>
    <row r="33" spans="1:32" x14ac:dyDescent="0.25">
      <c r="C33" s="10"/>
      <c r="D33" s="10"/>
      <c r="E33" s="10"/>
      <c r="F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32" x14ac:dyDescent="0.25">
      <c r="A34" s="43" t="s">
        <v>55</v>
      </c>
      <c r="B34" s="15"/>
      <c r="C34" s="10"/>
      <c r="D34" s="10"/>
      <c r="E34" s="10"/>
      <c r="F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32" x14ac:dyDescent="0.25">
      <c r="A35" s="1"/>
      <c r="B35" s="15" t="s">
        <v>18</v>
      </c>
      <c r="C35" s="21">
        <v>0</v>
      </c>
      <c r="D35" s="21">
        <v>0</v>
      </c>
      <c r="E35" s="21">
        <v>0</v>
      </c>
      <c r="F35" s="21">
        <v>0</v>
      </c>
      <c r="H35" s="21">
        <v>0</v>
      </c>
      <c r="I35" s="21"/>
      <c r="J35" s="21">
        <v>0</v>
      </c>
      <c r="K35" s="21"/>
      <c r="L35" s="21">
        <v>0</v>
      </c>
      <c r="M35" s="21"/>
      <c r="N35" s="21">
        <v>0</v>
      </c>
      <c r="O35" s="21"/>
      <c r="P35" s="21">
        <v>0</v>
      </c>
      <c r="Q35" s="21"/>
      <c r="R35" s="21">
        <v>0</v>
      </c>
      <c r="S35" s="45">
        <f>SUM(C35)</f>
        <v>0</v>
      </c>
      <c r="X35" s="45">
        <f>SUM(F35)</f>
        <v>0</v>
      </c>
      <c r="AC35" s="45">
        <f>SUM(H35)</f>
        <v>0</v>
      </c>
    </row>
    <row r="36" spans="1:32" x14ac:dyDescent="0.25">
      <c r="A36" s="1"/>
      <c r="B36" t="s">
        <v>19</v>
      </c>
      <c r="C36" s="21">
        <v>0</v>
      </c>
      <c r="D36" s="21">
        <v>0</v>
      </c>
      <c r="E36" s="21">
        <v>0</v>
      </c>
      <c r="F36" s="21">
        <v>0</v>
      </c>
      <c r="H36" s="21">
        <v>0</v>
      </c>
      <c r="I36" s="21"/>
      <c r="J36" s="21">
        <v>0</v>
      </c>
      <c r="K36" s="21"/>
      <c r="L36" s="21">
        <v>0</v>
      </c>
      <c r="M36" s="21"/>
      <c r="N36" s="21">
        <v>0</v>
      </c>
      <c r="O36" s="21"/>
      <c r="P36" s="21">
        <v>0</v>
      </c>
      <c r="Q36" s="21"/>
      <c r="R36" s="21">
        <v>0</v>
      </c>
      <c r="T36" s="45">
        <f>SUM(C36)</f>
        <v>0</v>
      </c>
      <c r="Y36" s="45">
        <f>SUM(F36)</f>
        <v>0</v>
      </c>
      <c r="AD36" s="45">
        <f>SUM(H36)</f>
        <v>0</v>
      </c>
    </row>
    <row r="37" spans="1:32" x14ac:dyDescent="0.25">
      <c r="A37" s="1"/>
      <c r="B37" s="4" t="s">
        <v>20</v>
      </c>
      <c r="C37" s="21">
        <v>52500</v>
      </c>
      <c r="D37" s="21">
        <v>52500</v>
      </c>
      <c r="E37" s="21">
        <v>52500</v>
      </c>
      <c r="F37" s="21">
        <v>52500</v>
      </c>
      <c r="H37" s="21">
        <v>52500</v>
      </c>
      <c r="I37" s="21"/>
      <c r="J37" s="21">
        <v>52500</v>
      </c>
      <c r="K37" s="21"/>
      <c r="L37" s="21">
        <v>52500</v>
      </c>
      <c r="M37" s="21"/>
      <c r="N37" s="21">
        <v>52500</v>
      </c>
      <c r="O37" s="21"/>
      <c r="P37" s="21">
        <v>52500</v>
      </c>
      <c r="Q37" s="21"/>
      <c r="R37" s="21">
        <v>12500</v>
      </c>
      <c r="U37" s="45">
        <f>SUM(C37)</f>
        <v>52500</v>
      </c>
      <c r="Z37" s="45">
        <f>SUM(F37)</f>
        <v>52500</v>
      </c>
      <c r="AE37" s="45">
        <f>SUM(H37)</f>
        <v>52500</v>
      </c>
    </row>
    <row r="38" spans="1:32" x14ac:dyDescent="0.25">
      <c r="A38" s="1"/>
      <c r="B38" s="4" t="s">
        <v>21</v>
      </c>
      <c r="C38" s="21">
        <v>7500</v>
      </c>
      <c r="D38" s="21">
        <v>7500</v>
      </c>
      <c r="E38" s="21">
        <v>7500</v>
      </c>
      <c r="F38" s="21">
        <v>7500</v>
      </c>
      <c r="H38" s="21">
        <v>7500</v>
      </c>
      <c r="I38" s="21"/>
      <c r="J38" s="21">
        <v>7500</v>
      </c>
      <c r="K38" s="21"/>
      <c r="L38" s="21">
        <v>7500</v>
      </c>
      <c r="M38" s="21"/>
      <c r="N38" s="21">
        <v>7500</v>
      </c>
      <c r="O38" s="21"/>
      <c r="P38" s="21">
        <v>7500</v>
      </c>
      <c r="Q38" s="21"/>
      <c r="R38" s="21">
        <v>7500</v>
      </c>
      <c r="V38" s="45">
        <f>SUM(C38)</f>
        <v>7500</v>
      </c>
      <c r="AA38" s="45">
        <f>SUM(F38)</f>
        <v>7500</v>
      </c>
      <c r="AF38" s="45">
        <f>SUM(H38)</f>
        <v>7500</v>
      </c>
    </row>
    <row r="39" spans="1:32" x14ac:dyDescent="0.25">
      <c r="B39" t="s">
        <v>22</v>
      </c>
      <c r="C39" s="48">
        <v>0</v>
      </c>
      <c r="D39" s="48">
        <v>0</v>
      </c>
      <c r="E39" s="48">
        <v>0</v>
      </c>
      <c r="F39" s="48">
        <v>0</v>
      </c>
      <c r="H39" s="48">
        <v>0</v>
      </c>
      <c r="I39" s="63"/>
      <c r="J39" s="48">
        <v>0</v>
      </c>
      <c r="K39" s="63"/>
      <c r="L39" s="48">
        <v>0</v>
      </c>
      <c r="M39" s="63"/>
      <c r="N39" s="48">
        <v>0</v>
      </c>
      <c r="O39" s="63"/>
      <c r="P39" s="48">
        <v>0</v>
      </c>
      <c r="Q39" s="63"/>
      <c r="R39" s="48">
        <v>0</v>
      </c>
    </row>
    <row r="40" spans="1:32" x14ac:dyDescent="0.25">
      <c r="B40" s="26" t="s">
        <v>62</v>
      </c>
      <c r="C40" s="47">
        <f>SUM(C35:C39)</f>
        <v>60000</v>
      </c>
      <c r="D40" s="47">
        <f>SUM(D35:D39)</f>
        <v>60000</v>
      </c>
      <c r="E40" s="47">
        <f>SUM(E35:E39)</f>
        <v>60000</v>
      </c>
      <c r="F40" s="47">
        <f>SUM(F35:F39)</f>
        <v>60000</v>
      </c>
      <c r="H40" s="47">
        <f>SUM(H35:H39)</f>
        <v>60000</v>
      </c>
      <c r="I40" s="47"/>
      <c r="J40" s="47">
        <f>SUM(J35:J39)</f>
        <v>60000</v>
      </c>
      <c r="K40" s="47"/>
      <c r="L40" s="47">
        <f>SUM(L35:L39)</f>
        <v>60000</v>
      </c>
      <c r="M40" s="47"/>
      <c r="N40" s="47">
        <f>SUM(N35:N39)</f>
        <v>60000</v>
      </c>
      <c r="O40" s="47"/>
      <c r="P40" s="47">
        <f>SUM(P35:P39)</f>
        <v>60000</v>
      </c>
      <c r="Q40" s="47"/>
      <c r="R40" s="47">
        <f>SUM(R35:R39)</f>
        <v>20000</v>
      </c>
    </row>
    <row r="41" spans="1:32" x14ac:dyDescent="0.25">
      <c r="C41" s="10"/>
      <c r="D41" s="10"/>
      <c r="E41" s="10"/>
      <c r="F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32" x14ac:dyDescent="0.25">
      <c r="A42" s="1" t="s">
        <v>43</v>
      </c>
      <c r="C42" s="21"/>
      <c r="D42" s="21"/>
      <c r="E42" s="21"/>
      <c r="F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32" x14ac:dyDescent="0.25">
      <c r="A43" s="7"/>
      <c r="B43" s="15" t="s">
        <v>18</v>
      </c>
      <c r="C43" s="21">
        <v>182151</v>
      </c>
      <c r="D43" s="21">
        <v>182151</v>
      </c>
      <c r="E43" s="21">
        <v>182151</v>
      </c>
      <c r="F43" s="21">
        <v>212738</v>
      </c>
      <c r="H43" s="21">
        <v>216869</v>
      </c>
      <c r="I43" s="21"/>
      <c r="J43" s="21">
        <v>216869</v>
      </c>
      <c r="K43" s="21"/>
      <c r="L43" s="21">
        <v>216869</v>
      </c>
      <c r="M43" s="21"/>
      <c r="N43" s="21">
        <v>216869</v>
      </c>
      <c r="O43" s="21"/>
      <c r="P43" s="21">
        <v>261869</v>
      </c>
      <c r="Q43" s="21"/>
      <c r="R43" s="21">
        <v>208919</v>
      </c>
      <c r="S43" s="45">
        <f>SUM(C43)</f>
        <v>182151</v>
      </c>
      <c r="X43" s="45">
        <f>SUM(F43)</f>
        <v>212738</v>
      </c>
      <c r="AC43" s="45">
        <f>SUM(H43)</f>
        <v>216869</v>
      </c>
    </row>
    <row r="44" spans="1:32" x14ac:dyDescent="0.25">
      <c r="A44" s="7"/>
      <c r="B44" t="s">
        <v>19</v>
      </c>
      <c r="C44" s="21">
        <v>64241</v>
      </c>
      <c r="D44" s="21">
        <v>64241</v>
      </c>
      <c r="E44" s="21">
        <v>64241</v>
      </c>
      <c r="F44" s="21">
        <v>60541</v>
      </c>
      <c r="H44" s="21">
        <v>61425</v>
      </c>
      <c r="I44" s="21"/>
      <c r="J44" s="21">
        <v>61425</v>
      </c>
      <c r="K44" s="21"/>
      <c r="L44" s="21">
        <v>61425</v>
      </c>
      <c r="M44" s="21"/>
      <c r="N44" s="21">
        <v>61425</v>
      </c>
      <c r="O44" s="21"/>
      <c r="P44" s="21">
        <v>78562</v>
      </c>
      <c r="Q44" s="21"/>
      <c r="R44" s="21">
        <v>59595</v>
      </c>
      <c r="T44" s="45">
        <f>SUM(C44)</f>
        <v>64241</v>
      </c>
      <c r="Y44" s="45">
        <f>SUM(F44)</f>
        <v>60541</v>
      </c>
      <c r="AD44" s="45">
        <f>SUM(H44)</f>
        <v>61425</v>
      </c>
    </row>
    <row r="45" spans="1:32" x14ac:dyDescent="0.25">
      <c r="A45" s="7"/>
      <c r="B45" s="4" t="s">
        <v>20</v>
      </c>
      <c r="C45" s="21">
        <v>175000</v>
      </c>
      <c r="D45" s="21">
        <v>175000</v>
      </c>
      <c r="E45" s="21">
        <v>175000</v>
      </c>
      <c r="F45" s="21">
        <v>175000</v>
      </c>
      <c r="H45" s="21">
        <v>175000</v>
      </c>
      <c r="I45" s="21"/>
      <c r="J45" s="21">
        <v>175000</v>
      </c>
      <c r="K45" s="21"/>
      <c r="L45" s="21">
        <v>175000</v>
      </c>
      <c r="M45" s="21"/>
      <c r="N45" s="21">
        <v>175000</v>
      </c>
      <c r="O45" s="21"/>
      <c r="P45" s="21">
        <v>175000</v>
      </c>
      <c r="Q45" s="21"/>
      <c r="R45" s="21">
        <v>175000</v>
      </c>
      <c r="U45" s="45">
        <f>SUM(C45)</f>
        <v>175000</v>
      </c>
      <c r="Z45" s="45">
        <f>SUM(F45)</f>
        <v>175000</v>
      </c>
      <c r="AE45" s="45">
        <f>SUM(H45)</f>
        <v>175000</v>
      </c>
    </row>
    <row r="46" spans="1:32" x14ac:dyDescent="0.25">
      <c r="A46" s="7"/>
      <c r="B46" s="4" t="s">
        <v>21</v>
      </c>
      <c r="C46" s="21">
        <v>25000</v>
      </c>
      <c r="D46" s="21">
        <v>25000</v>
      </c>
      <c r="E46" s="21">
        <v>25000</v>
      </c>
      <c r="F46" s="21">
        <v>25000</v>
      </c>
      <c r="H46" s="21">
        <v>25000</v>
      </c>
      <c r="I46" s="21"/>
      <c r="J46" s="21">
        <v>25000</v>
      </c>
      <c r="K46" s="21"/>
      <c r="L46" s="21">
        <v>25000</v>
      </c>
      <c r="M46" s="21"/>
      <c r="N46" s="21">
        <v>25000</v>
      </c>
      <c r="O46" s="21"/>
      <c r="P46" s="21">
        <v>15000</v>
      </c>
      <c r="Q46" s="21"/>
      <c r="R46" s="21">
        <v>15000</v>
      </c>
      <c r="V46" s="45">
        <f>SUM(C46)</f>
        <v>25000</v>
      </c>
      <c r="AA46" s="45">
        <f>SUM(F46)</f>
        <v>25000</v>
      </c>
      <c r="AF46" s="45">
        <f>SUM(H46)</f>
        <v>25000</v>
      </c>
    </row>
    <row r="47" spans="1:32" x14ac:dyDescent="0.25">
      <c r="A47" s="1"/>
      <c r="B47" t="s">
        <v>22</v>
      </c>
      <c r="C47" s="16">
        <v>0</v>
      </c>
      <c r="D47" s="16">
        <v>0</v>
      </c>
      <c r="E47" s="16">
        <v>0</v>
      </c>
      <c r="F47" s="16">
        <v>0</v>
      </c>
      <c r="H47" s="16">
        <v>0</v>
      </c>
      <c r="I47" s="21"/>
      <c r="J47" s="16">
        <v>0</v>
      </c>
      <c r="K47" s="21"/>
      <c r="L47" s="16">
        <v>0</v>
      </c>
      <c r="M47" s="21"/>
      <c r="N47" s="16">
        <v>0</v>
      </c>
      <c r="O47" s="21"/>
      <c r="P47" s="16">
        <v>0</v>
      </c>
      <c r="Q47" s="21"/>
      <c r="R47" s="16">
        <v>0</v>
      </c>
    </row>
    <row r="48" spans="1:32" x14ac:dyDescent="0.25">
      <c r="A48" s="1"/>
      <c r="B48" s="26" t="s">
        <v>2</v>
      </c>
      <c r="C48" s="22">
        <f>SUM(C43:C47)</f>
        <v>446392</v>
      </c>
      <c r="D48" s="22">
        <f>SUM(D43:D47)</f>
        <v>446392</v>
      </c>
      <c r="E48" s="22">
        <f>SUM(E43:E47)</f>
        <v>446392</v>
      </c>
      <c r="F48" s="22">
        <f>SUM(F43:F47)</f>
        <v>473279</v>
      </c>
      <c r="H48" s="22">
        <f>SUM(H43:H47)</f>
        <v>478294</v>
      </c>
      <c r="I48" s="22"/>
      <c r="J48" s="22">
        <f>SUM(J43:J47)</f>
        <v>478294</v>
      </c>
      <c r="K48" s="22"/>
      <c r="L48" s="22">
        <f>SUM(L43:L47)</f>
        <v>478294</v>
      </c>
      <c r="M48" s="22"/>
      <c r="N48" s="22">
        <f>SUM(N43:N47)</f>
        <v>478294</v>
      </c>
      <c r="O48" s="22"/>
      <c r="P48" s="22">
        <f>SUM(P43:P47)</f>
        <v>530431</v>
      </c>
      <c r="Q48" s="22"/>
      <c r="R48" s="22">
        <f>SUM(R43:R47)</f>
        <v>458514</v>
      </c>
    </row>
    <row r="49" spans="1:32" x14ac:dyDescent="0.25">
      <c r="C49" s="10"/>
      <c r="D49" s="10"/>
      <c r="E49" s="10"/>
      <c r="F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32" x14ac:dyDescent="0.25">
      <c r="A50" s="1" t="s">
        <v>51</v>
      </c>
      <c r="C50" s="21"/>
      <c r="D50" s="21"/>
      <c r="E50" s="21"/>
      <c r="F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</row>
    <row r="51" spans="1:32" x14ac:dyDescent="0.25">
      <c r="A51" s="7"/>
      <c r="B51" s="15" t="s">
        <v>18</v>
      </c>
      <c r="C51" s="21">
        <v>0</v>
      </c>
      <c r="D51" s="21">
        <v>0</v>
      </c>
      <c r="E51" s="21">
        <v>0</v>
      </c>
      <c r="F51" s="21">
        <v>0</v>
      </c>
      <c r="H51" s="21">
        <v>0</v>
      </c>
      <c r="I51" s="21"/>
      <c r="J51" s="21">
        <v>0</v>
      </c>
      <c r="K51" s="21"/>
      <c r="L51" s="21">
        <v>0</v>
      </c>
      <c r="M51" s="21"/>
      <c r="N51" s="21">
        <v>0</v>
      </c>
      <c r="O51" s="21"/>
      <c r="P51" s="21">
        <v>0</v>
      </c>
      <c r="Q51" s="21"/>
      <c r="R51" s="21">
        <v>0</v>
      </c>
      <c r="S51" s="45">
        <f>SUM(C51)</f>
        <v>0</v>
      </c>
      <c r="X51" s="45">
        <f>SUM(F51)</f>
        <v>0</v>
      </c>
      <c r="AC51" s="45">
        <f>SUM(H51)</f>
        <v>0</v>
      </c>
    </row>
    <row r="52" spans="1:32" x14ac:dyDescent="0.25">
      <c r="A52" s="7"/>
      <c r="B52" t="s">
        <v>19</v>
      </c>
      <c r="C52" s="21">
        <v>0</v>
      </c>
      <c r="D52" s="21">
        <v>0</v>
      </c>
      <c r="E52" s="21">
        <v>0</v>
      </c>
      <c r="F52" s="21">
        <v>0</v>
      </c>
      <c r="H52" s="21">
        <v>0</v>
      </c>
      <c r="I52" s="21"/>
      <c r="J52" s="21">
        <v>0</v>
      </c>
      <c r="K52" s="21"/>
      <c r="L52" s="21">
        <v>0</v>
      </c>
      <c r="M52" s="21"/>
      <c r="N52" s="21">
        <v>0</v>
      </c>
      <c r="O52" s="21"/>
      <c r="P52" s="21">
        <v>0</v>
      </c>
      <c r="Q52" s="21"/>
      <c r="R52" s="21">
        <v>0</v>
      </c>
      <c r="T52" s="45">
        <f>SUM(C52)</f>
        <v>0</v>
      </c>
      <c r="Y52" s="45">
        <f>SUM(F52)</f>
        <v>0</v>
      </c>
      <c r="AD52" s="45">
        <f>SUM(H52)</f>
        <v>0</v>
      </c>
    </row>
    <row r="53" spans="1:32" x14ac:dyDescent="0.25">
      <c r="A53" s="7"/>
      <c r="B53" s="4" t="s">
        <v>20</v>
      </c>
      <c r="C53" s="21">
        <v>20000</v>
      </c>
      <c r="D53" s="21">
        <v>20000</v>
      </c>
      <c r="E53" s="21">
        <v>20000</v>
      </c>
      <c r="F53" s="21">
        <v>10000</v>
      </c>
      <c r="G53" s="15"/>
      <c r="H53" s="21">
        <v>10000</v>
      </c>
      <c r="I53" s="21"/>
      <c r="J53" s="21">
        <v>10000</v>
      </c>
      <c r="K53" s="21"/>
      <c r="L53" s="21">
        <v>10000</v>
      </c>
      <c r="M53" s="21"/>
      <c r="N53" s="21">
        <v>10000</v>
      </c>
      <c r="O53" s="21"/>
      <c r="P53" s="21">
        <v>10000</v>
      </c>
      <c r="Q53" s="21"/>
      <c r="R53" s="21">
        <v>10000</v>
      </c>
      <c r="U53" s="45">
        <f>SUM(C53)</f>
        <v>20000</v>
      </c>
      <c r="Z53" s="45">
        <f>SUM(F53)</f>
        <v>10000</v>
      </c>
      <c r="AE53" s="45">
        <f>SUM(H53)</f>
        <v>10000</v>
      </c>
    </row>
    <row r="54" spans="1:32" x14ac:dyDescent="0.25">
      <c r="A54" s="7"/>
      <c r="B54" s="4" t="s">
        <v>21</v>
      </c>
      <c r="C54" s="21">
        <v>2000</v>
      </c>
      <c r="D54" s="21">
        <v>2000</v>
      </c>
      <c r="E54" s="21">
        <v>2000</v>
      </c>
      <c r="F54" s="21">
        <v>1000</v>
      </c>
      <c r="G54" s="15"/>
      <c r="H54" s="21">
        <v>1000</v>
      </c>
      <c r="I54" s="21"/>
      <c r="J54" s="21">
        <v>1000</v>
      </c>
      <c r="K54" s="21"/>
      <c r="L54" s="21">
        <v>1000</v>
      </c>
      <c r="M54" s="21"/>
      <c r="N54" s="21">
        <v>1000</v>
      </c>
      <c r="O54" s="21"/>
      <c r="P54" s="21">
        <v>1000</v>
      </c>
      <c r="Q54" s="21"/>
      <c r="R54" s="21">
        <v>1000</v>
      </c>
      <c r="V54" s="45">
        <f>SUM(C54)</f>
        <v>2000</v>
      </c>
      <c r="AA54" s="45">
        <f>SUM(F54)</f>
        <v>1000</v>
      </c>
      <c r="AF54" s="45">
        <f>SUM(H54)</f>
        <v>1000</v>
      </c>
    </row>
    <row r="55" spans="1:32" x14ac:dyDescent="0.25">
      <c r="A55" s="1"/>
      <c r="B55" t="s">
        <v>22</v>
      </c>
      <c r="C55" s="16">
        <v>0</v>
      </c>
      <c r="D55" s="16">
        <v>0</v>
      </c>
      <c r="E55" s="16">
        <v>0</v>
      </c>
      <c r="F55" s="16">
        <v>0</v>
      </c>
      <c r="H55" s="16">
        <v>0</v>
      </c>
      <c r="I55" s="21"/>
      <c r="J55" s="16">
        <v>0</v>
      </c>
      <c r="K55" s="21"/>
      <c r="L55" s="16">
        <v>0</v>
      </c>
      <c r="M55" s="21"/>
      <c r="N55" s="16">
        <v>0</v>
      </c>
      <c r="O55" s="21"/>
      <c r="P55" s="16">
        <v>0</v>
      </c>
      <c r="Q55" s="21"/>
      <c r="R55" s="16">
        <v>0</v>
      </c>
    </row>
    <row r="56" spans="1:32" x14ac:dyDescent="0.25">
      <c r="A56" s="1"/>
      <c r="B56" s="26" t="s">
        <v>38</v>
      </c>
      <c r="C56" s="22">
        <f>SUM(C51:C55)</f>
        <v>22000</v>
      </c>
      <c r="D56" s="22">
        <f>SUM(D51:D55)</f>
        <v>22000</v>
      </c>
      <c r="E56" s="22">
        <f>SUM(E51:E55)</f>
        <v>22000</v>
      </c>
      <c r="F56" s="22">
        <f>SUM(F51:F55)</f>
        <v>11000</v>
      </c>
      <c r="H56" s="22">
        <f>SUM(H51:H55)</f>
        <v>11000</v>
      </c>
      <c r="I56" s="22"/>
      <c r="J56" s="22">
        <f>SUM(J51:J55)</f>
        <v>11000</v>
      </c>
      <c r="K56" s="22"/>
      <c r="L56" s="22">
        <f>SUM(L51:L55)</f>
        <v>11000</v>
      </c>
      <c r="M56" s="22"/>
      <c r="N56" s="22">
        <f>SUM(N51:N55)</f>
        <v>11000</v>
      </c>
      <c r="O56" s="22"/>
      <c r="P56" s="22">
        <f>SUM(P51:P55)</f>
        <v>11000</v>
      </c>
      <c r="Q56" s="22"/>
      <c r="R56" s="22">
        <f>SUM(R51:R55)</f>
        <v>11000</v>
      </c>
    </row>
    <row r="57" spans="1:32" x14ac:dyDescent="0.25">
      <c r="A57" s="1"/>
      <c r="B57" s="26"/>
      <c r="C57" s="47"/>
      <c r="D57" s="47"/>
      <c r="E57" s="47"/>
      <c r="F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</row>
    <row r="58" spans="1:32" x14ac:dyDescent="0.25">
      <c r="A58" s="28" t="s">
        <v>68</v>
      </c>
      <c r="C58" s="40"/>
      <c r="D58" s="40"/>
      <c r="E58" s="40"/>
      <c r="F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32" x14ac:dyDescent="0.25">
      <c r="A59" s="25"/>
      <c r="B59" s="15" t="s">
        <v>18</v>
      </c>
      <c r="C59" s="21">
        <v>0</v>
      </c>
      <c r="D59" s="21">
        <v>0</v>
      </c>
      <c r="E59" s="21">
        <v>0</v>
      </c>
      <c r="F59" s="21">
        <v>0</v>
      </c>
      <c r="H59" s="21">
        <v>0</v>
      </c>
      <c r="I59" s="21"/>
      <c r="J59" s="21">
        <v>0</v>
      </c>
      <c r="K59" s="21"/>
      <c r="L59" s="21">
        <v>0</v>
      </c>
      <c r="M59" s="21"/>
      <c r="N59" s="21">
        <v>0</v>
      </c>
      <c r="O59" s="21"/>
      <c r="P59" s="21">
        <v>0</v>
      </c>
      <c r="Q59" s="21"/>
      <c r="R59" s="21">
        <v>0</v>
      </c>
      <c r="S59" s="45">
        <f>SUM(C59)</f>
        <v>0</v>
      </c>
      <c r="X59" s="45">
        <f>SUM(F59)</f>
        <v>0</v>
      </c>
      <c r="AC59" s="45">
        <f>SUM(H59)</f>
        <v>0</v>
      </c>
    </row>
    <row r="60" spans="1:32" x14ac:dyDescent="0.25">
      <c r="A60" s="25"/>
      <c r="B60" t="s">
        <v>19</v>
      </c>
      <c r="C60" s="21">
        <v>0</v>
      </c>
      <c r="D60" s="21">
        <v>0</v>
      </c>
      <c r="E60" s="21">
        <v>0</v>
      </c>
      <c r="F60" s="21">
        <v>0</v>
      </c>
      <c r="H60" s="21">
        <v>0</v>
      </c>
      <c r="I60" s="21"/>
      <c r="J60" s="21">
        <v>0</v>
      </c>
      <c r="K60" s="21"/>
      <c r="L60" s="21">
        <v>0</v>
      </c>
      <c r="M60" s="21"/>
      <c r="N60" s="21">
        <v>0</v>
      </c>
      <c r="O60" s="21"/>
      <c r="P60" s="21">
        <v>0</v>
      </c>
      <c r="Q60" s="21"/>
      <c r="R60" s="21">
        <v>0</v>
      </c>
      <c r="T60" s="45">
        <f>SUM(C60)</f>
        <v>0</v>
      </c>
      <c r="Y60" s="45">
        <f>SUM(F60)</f>
        <v>0</v>
      </c>
      <c r="AD60" s="45">
        <f>SUM(H60)</f>
        <v>0</v>
      </c>
    </row>
    <row r="61" spans="1:32" x14ac:dyDescent="0.25">
      <c r="A61" s="25"/>
      <c r="B61" s="4" t="s">
        <v>20</v>
      </c>
      <c r="C61" s="21">
        <v>0</v>
      </c>
      <c r="D61" s="21">
        <v>0</v>
      </c>
      <c r="E61" s="21">
        <v>0</v>
      </c>
      <c r="F61" s="21">
        <v>3500</v>
      </c>
      <c r="G61" s="15"/>
      <c r="H61" s="21">
        <v>3500</v>
      </c>
      <c r="I61" s="21"/>
      <c r="J61" s="21">
        <v>3500</v>
      </c>
      <c r="K61" s="21"/>
      <c r="L61" s="21">
        <v>3500</v>
      </c>
      <c r="M61" s="21"/>
      <c r="N61" s="21">
        <v>3500</v>
      </c>
      <c r="O61" s="21"/>
      <c r="P61" s="21">
        <v>3500</v>
      </c>
      <c r="Q61" s="21"/>
      <c r="R61" s="21">
        <v>3500</v>
      </c>
      <c r="U61" s="45">
        <f>SUM(C61)</f>
        <v>0</v>
      </c>
      <c r="Z61" s="45">
        <f>SUM(F61)</f>
        <v>3500</v>
      </c>
      <c r="AE61" s="45">
        <f>SUM(H61)</f>
        <v>3500</v>
      </c>
    </row>
    <row r="62" spans="1:32" x14ac:dyDescent="0.25">
      <c r="B62" s="4" t="s">
        <v>21</v>
      </c>
      <c r="C62" s="21">
        <v>16000</v>
      </c>
      <c r="D62" s="21">
        <v>16000</v>
      </c>
      <c r="E62" s="21">
        <v>16000</v>
      </c>
      <c r="F62" s="21">
        <v>0</v>
      </c>
      <c r="G62" s="15"/>
      <c r="H62" s="21">
        <v>0</v>
      </c>
      <c r="I62" s="21"/>
      <c r="J62" s="21">
        <v>0</v>
      </c>
      <c r="K62" s="21"/>
      <c r="L62" s="21">
        <v>0</v>
      </c>
      <c r="M62" s="21"/>
      <c r="N62" s="21">
        <v>0</v>
      </c>
      <c r="O62" s="21"/>
      <c r="P62" s="21">
        <v>0</v>
      </c>
      <c r="Q62" s="21"/>
      <c r="R62" s="21">
        <v>0</v>
      </c>
      <c r="V62" s="45">
        <f>SUM(C62)</f>
        <v>16000</v>
      </c>
      <c r="AA62" s="45">
        <f>SUM(F62)</f>
        <v>0</v>
      </c>
      <c r="AF62" s="45">
        <f>SUM(H62)</f>
        <v>0</v>
      </c>
    </row>
    <row r="63" spans="1:32" x14ac:dyDescent="0.25">
      <c r="B63" t="s">
        <v>22</v>
      </c>
      <c r="C63" s="16">
        <v>0</v>
      </c>
      <c r="D63" s="16">
        <v>0</v>
      </c>
      <c r="E63" s="16">
        <v>0</v>
      </c>
      <c r="F63" s="16">
        <v>0</v>
      </c>
      <c r="G63" s="15"/>
      <c r="H63" s="16">
        <v>0</v>
      </c>
      <c r="I63" s="21"/>
      <c r="J63" s="16">
        <v>0</v>
      </c>
      <c r="K63" s="21"/>
      <c r="L63" s="16">
        <v>0</v>
      </c>
      <c r="M63" s="21"/>
      <c r="N63" s="16">
        <v>0</v>
      </c>
      <c r="O63" s="21"/>
      <c r="P63" s="16">
        <v>0</v>
      </c>
      <c r="Q63" s="21"/>
      <c r="R63" s="16">
        <v>0</v>
      </c>
    </row>
    <row r="64" spans="1:32" x14ac:dyDescent="0.25">
      <c r="B64" s="26" t="s">
        <v>56</v>
      </c>
      <c r="C64" s="22">
        <f>SUM(C59:C63)</f>
        <v>16000</v>
      </c>
      <c r="D64" s="22">
        <f>SUM(D59:D63)</f>
        <v>16000</v>
      </c>
      <c r="E64" s="22">
        <f>SUM(E59:E63)</f>
        <v>16000</v>
      </c>
      <c r="F64" s="22">
        <f>SUM(F59:F63)</f>
        <v>3500</v>
      </c>
      <c r="H64" s="22">
        <f>SUM(H59:H63)</f>
        <v>3500</v>
      </c>
      <c r="I64" s="22"/>
      <c r="J64" s="22">
        <f>SUM(J59:J63)</f>
        <v>3500</v>
      </c>
      <c r="K64" s="22"/>
      <c r="L64" s="22">
        <f>SUM(L59:L63)</f>
        <v>3500</v>
      </c>
      <c r="M64" s="22"/>
      <c r="N64" s="22">
        <f>SUM(N59:N63)</f>
        <v>3500</v>
      </c>
      <c r="O64" s="22"/>
      <c r="P64" s="22">
        <f>SUM(P59:P63)</f>
        <v>3500</v>
      </c>
      <c r="Q64" s="22"/>
      <c r="R64" s="22">
        <f>SUM(R59:R63)</f>
        <v>3500</v>
      </c>
    </row>
    <row r="65" spans="1:32" x14ac:dyDescent="0.25">
      <c r="B65" s="26"/>
      <c r="C65" s="47"/>
      <c r="D65" s="47"/>
      <c r="E65" s="47"/>
      <c r="F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</row>
    <row r="66" spans="1:32" x14ac:dyDescent="0.25">
      <c r="A66" s="28" t="s">
        <v>39</v>
      </c>
    </row>
    <row r="67" spans="1:32" x14ac:dyDescent="0.25">
      <c r="A67" s="25"/>
      <c r="B67" s="15" t="s">
        <v>18</v>
      </c>
      <c r="C67" s="21">
        <v>303212</v>
      </c>
      <c r="D67" s="21">
        <v>303212</v>
      </c>
      <c r="E67" s="21">
        <v>303212</v>
      </c>
      <c r="F67" s="21">
        <v>315837</v>
      </c>
      <c r="H67" s="21">
        <v>320417</v>
      </c>
      <c r="I67" s="21"/>
      <c r="J67" s="21">
        <v>320417</v>
      </c>
      <c r="K67" s="21"/>
      <c r="L67" s="21">
        <v>320417</v>
      </c>
      <c r="M67" s="21"/>
      <c r="N67" s="21">
        <v>320417</v>
      </c>
      <c r="O67" s="21"/>
      <c r="P67" s="21">
        <v>315837</v>
      </c>
      <c r="Q67" s="21"/>
      <c r="R67" s="21">
        <v>315837</v>
      </c>
      <c r="S67" s="45">
        <f>SUM(C67)</f>
        <v>303212</v>
      </c>
      <c r="X67" s="45">
        <f>SUM(F67)</f>
        <v>315837</v>
      </c>
      <c r="AC67" s="45">
        <f>SUM(H67)</f>
        <v>320417</v>
      </c>
    </row>
    <row r="68" spans="1:32" x14ac:dyDescent="0.25">
      <c r="A68" s="25"/>
      <c r="B68" t="s">
        <v>19</v>
      </c>
      <c r="C68" s="21">
        <v>90536</v>
      </c>
      <c r="D68" s="21">
        <v>90536</v>
      </c>
      <c r="E68" s="21">
        <v>90536</v>
      </c>
      <c r="F68" s="21">
        <v>92387</v>
      </c>
      <c r="H68" s="21">
        <v>93367</v>
      </c>
      <c r="I68" s="21"/>
      <c r="J68" s="21">
        <v>93367</v>
      </c>
      <c r="K68" s="21"/>
      <c r="L68" s="21">
        <v>93367</v>
      </c>
      <c r="M68" s="21"/>
      <c r="N68" s="21">
        <v>93367</v>
      </c>
      <c r="O68" s="21"/>
      <c r="P68" s="21">
        <v>92387</v>
      </c>
      <c r="Q68" s="21"/>
      <c r="R68" s="21">
        <v>92387</v>
      </c>
      <c r="T68" s="45">
        <f>SUM(C68)</f>
        <v>90536</v>
      </c>
      <c r="Y68" s="45">
        <f>SUM(F68)</f>
        <v>92387</v>
      </c>
      <c r="AD68" s="45">
        <f>SUM(H68)</f>
        <v>93367</v>
      </c>
    </row>
    <row r="69" spans="1:32" x14ac:dyDescent="0.25">
      <c r="A69" s="25"/>
      <c r="B69" s="4" t="s">
        <v>20</v>
      </c>
      <c r="C69" s="21">
        <v>1000</v>
      </c>
      <c r="D69" s="21">
        <v>1000</v>
      </c>
      <c r="E69" s="21">
        <v>1000</v>
      </c>
      <c r="F69" s="21">
        <v>1000</v>
      </c>
      <c r="H69" s="21">
        <v>1000</v>
      </c>
      <c r="I69" s="21"/>
      <c r="J69" s="21">
        <v>1000</v>
      </c>
      <c r="K69" s="21"/>
      <c r="L69" s="21">
        <v>1000</v>
      </c>
      <c r="M69" s="21"/>
      <c r="N69" s="21">
        <v>1000</v>
      </c>
      <c r="O69" s="21"/>
      <c r="P69" s="21">
        <v>1000</v>
      </c>
      <c r="Q69" s="21"/>
      <c r="R69" s="21">
        <v>1000</v>
      </c>
      <c r="U69" s="45">
        <f>SUM(C69)</f>
        <v>1000</v>
      </c>
      <c r="Z69" s="45">
        <f>SUM(F69)</f>
        <v>1000</v>
      </c>
      <c r="AE69" s="45">
        <f>SUM(H69)</f>
        <v>1000</v>
      </c>
    </row>
    <row r="70" spans="1:32" x14ac:dyDescent="0.25">
      <c r="A70" s="25"/>
      <c r="B70" s="4" t="s">
        <v>21</v>
      </c>
      <c r="C70" s="21">
        <v>0</v>
      </c>
      <c r="D70" s="21">
        <v>0</v>
      </c>
      <c r="E70" s="21">
        <v>0</v>
      </c>
      <c r="F70" s="21">
        <v>0</v>
      </c>
      <c r="H70" s="21">
        <v>0</v>
      </c>
      <c r="I70" s="21"/>
      <c r="J70" s="21">
        <v>0</v>
      </c>
      <c r="K70" s="21"/>
      <c r="L70" s="21">
        <v>0</v>
      </c>
      <c r="M70" s="21"/>
      <c r="N70" s="21">
        <v>0</v>
      </c>
      <c r="O70" s="21"/>
      <c r="P70" s="21">
        <v>0</v>
      </c>
      <c r="Q70" s="21"/>
      <c r="R70" s="21">
        <v>0</v>
      </c>
      <c r="V70" s="45">
        <f>SUM(C70)</f>
        <v>0</v>
      </c>
      <c r="AA70" s="45">
        <f>SUM(F70)</f>
        <v>0</v>
      </c>
      <c r="AF70" s="45">
        <f>SUM(H70)</f>
        <v>0</v>
      </c>
    </row>
    <row r="71" spans="1:32" x14ac:dyDescent="0.25">
      <c r="B71" t="s">
        <v>22</v>
      </c>
      <c r="C71" s="16">
        <v>0</v>
      </c>
      <c r="D71" s="16">
        <v>0</v>
      </c>
      <c r="E71" s="16">
        <v>0</v>
      </c>
      <c r="F71" s="16">
        <v>0</v>
      </c>
      <c r="H71" s="16">
        <v>0</v>
      </c>
      <c r="I71" s="21"/>
      <c r="J71" s="16">
        <v>0</v>
      </c>
      <c r="K71" s="21"/>
      <c r="L71" s="16">
        <v>0</v>
      </c>
      <c r="M71" s="21"/>
      <c r="N71" s="16">
        <v>0</v>
      </c>
      <c r="O71" s="21"/>
      <c r="P71" s="16">
        <v>0</v>
      </c>
      <c r="Q71" s="21"/>
      <c r="R71" s="16">
        <v>0</v>
      </c>
    </row>
    <row r="72" spans="1:32" x14ac:dyDescent="0.25">
      <c r="B72" s="26" t="s">
        <v>45</v>
      </c>
      <c r="C72" s="22">
        <f>SUM(C67:C71)</f>
        <v>394748</v>
      </c>
      <c r="D72" s="22">
        <f>SUM(D67:D71)</f>
        <v>394748</v>
      </c>
      <c r="E72" s="22">
        <f>SUM(E67:E71)</f>
        <v>394748</v>
      </c>
      <c r="F72" s="22">
        <f>SUM(F67:F71)</f>
        <v>409224</v>
      </c>
      <c r="H72" s="22">
        <f>SUM(H67:H71)</f>
        <v>414784</v>
      </c>
      <c r="I72" s="22"/>
      <c r="J72" s="22">
        <f>SUM(J67:J71)</f>
        <v>414784</v>
      </c>
      <c r="K72" s="22"/>
      <c r="L72" s="22">
        <f>SUM(L67:L71)</f>
        <v>414784</v>
      </c>
      <c r="M72" s="22"/>
      <c r="N72" s="22">
        <f>SUM(N67:N71)</f>
        <v>414784</v>
      </c>
      <c r="O72" s="22"/>
      <c r="P72" s="22">
        <f>SUM(P67:P71)</f>
        <v>409224</v>
      </c>
      <c r="Q72" s="22"/>
      <c r="R72" s="22">
        <f>SUM(R67:R71)</f>
        <v>409224</v>
      </c>
    </row>
    <row r="73" spans="1:32" x14ac:dyDescent="0.25">
      <c r="B73" s="26"/>
      <c r="C73" s="40"/>
      <c r="D73" s="40"/>
      <c r="E73" s="40"/>
      <c r="F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</row>
    <row r="74" spans="1:32" x14ac:dyDescent="0.25">
      <c r="A74" s="28" t="s">
        <v>40</v>
      </c>
      <c r="C74" s="10"/>
      <c r="D74" s="10"/>
      <c r="E74" s="10"/>
      <c r="F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32" x14ac:dyDescent="0.25">
      <c r="A75" s="25"/>
      <c r="B75" s="15" t="s">
        <v>18</v>
      </c>
      <c r="C75" s="21">
        <v>136935</v>
      </c>
      <c r="D75" s="21">
        <v>136935</v>
      </c>
      <c r="E75" s="21">
        <v>136935</v>
      </c>
      <c r="F75" s="21">
        <v>141625</v>
      </c>
      <c r="H75" s="21">
        <v>144375</v>
      </c>
      <c r="I75" s="21"/>
      <c r="J75" s="21">
        <v>144375</v>
      </c>
      <c r="K75" s="21"/>
      <c r="L75" s="21">
        <v>144375</v>
      </c>
      <c r="M75" s="21"/>
      <c r="N75" s="21">
        <v>144375</v>
      </c>
      <c r="O75" s="21"/>
      <c r="P75" s="21">
        <v>142525</v>
      </c>
      <c r="Q75" s="21"/>
      <c r="R75" s="21">
        <v>142525</v>
      </c>
      <c r="S75" s="45">
        <f>SUM(C75)</f>
        <v>136935</v>
      </c>
      <c r="X75" s="45">
        <f>SUM(F75)</f>
        <v>141625</v>
      </c>
      <c r="AC75" s="45">
        <f>SUM(H75)</f>
        <v>144375</v>
      </c>
    </row>
    <row r="76" spans="1:32" x14ac:dyDescent="0.25">
      <c r="A76" s="25"/>
      <c r="B76" t="s">
        <v>19</v>
      </c>
      <c r="C76" s="21">
        <v>43859</v>
      </c>
      <c r="D76" s="21">
        <v>43859</v>
      </c>
      <c r="E76" s="21">
        <v>43859</v>
      </c>
      <c r="F76" s="21">
        <v>45323</v>
      </c>
      <c r="H76" s="21">
        <v>45911</v>
      </c>
      <c r="I76" s="21"/>
      <c r="J76" s="21">
        <v>45911</v>
      </c>
      <c r="K76" s="21"/>
      <c r="L76" s="21">
        <v>45911</v>
      </c>
      <c r="M76" s="21"/>
      <c r="N76" s="21">
        <v>45911</v>
      </c>
      <c r="O76" s="21"/>
      <c r="P76" s="21">
        <v>45515</v>
      </c>
      <c r="Q76" s="21"/>
      <c r="R76" s="21">
        <v>45515</v>
      </c>
      <c r="T76" s="45">
        <f>SUM(C76)</f>
        <v>43859</v>
      </c>
      <c r="Y76" s="45">
        <f>SUM(F76)</f>
        <v>45323</v>
      </c>
      <c r="AD76" s="45">
        <f>SUM(H76)</f>
        <v>45911</v>
      </c>
    </row>
    <row r="77" spans="1:32" x14ac:dyDescent="0.25">
      <c r="A77" s="25"/>
      <c r="B77" s="4" t="s">
        <v>20</v>
      </c>
      <c r="C77" s="21">
        <v>60000</v>
      </c>
      <c r="D77" s="21">
        <v>60000</v>
      </c>
      <c r="E77" s="21">
        <v>60000</v>
      </c>
      <c r="F77" s="21">
        <v>60000</v>
      </c>
      <c r="H77" s="21">
        <v>60000</v>
      </c>
      <c r="I77" s="21"/>
      <c r="J77" s="21">
        <v>60000</v>
      </c>
      <c r="K77" s="21"/>
      <c r="L77" s="21">
        <v>60000</v>
      </c>
      <c r="M77" s="21"/>
      <c r="N77" s="21">
        <v>60000</v>
      </c>
      <c r="O77" s="21"/>
      <c r="P77" s="21">
        <v>60000</v>
      </c>
      <c r="Q77" s="21"/>
      <c r="R77" s="21">
        <v>60000</v>
      </c>
      <c r="U77" s="45">
        <f>SUM(C77)</f>
        <v>60000</v>
      </c>
      <c r="Z77" s="45">
        <f>SUM(F77)</f>
        <v>60000</v>
      </c>
      <c r="AE77" s="45">
        <f>SUM(H77)</f>
        <v>60000</v>
      </c>
    </row>
    <row r="78" spans="1:32" x14ac:dyDescent="0.25">
      <c r="A78" s="25"/>
      <c r="B78" s="4" t="s">
        <v>21</v>
      </c>
      <c r="C78" s="21">
        <v>1500</v>
      </c>
      <c r="D78" s="21">
        <v>1500</v>
      </c>
      <c r="E78" s="21">
        <v>1500</v>
      </c>
      <c r="F78" s="21">
        <v>1500</v>
      </c>
      <c r="H78" s="21">
        <v>1500</v>
      </c>
      <c r="I78" s="21"/>
      <c r="J78" s="21">
        <v>1500</v>
      </c>
      <c r="K78" s="21"/>
      <c r="L78" s="21">
        <v>1500</v>
      </c>
      <c r="M78" s="21"/>
      <c r="N78" s="21">
        <v>1500</v>
      </c>
      <c r="O78" s="21"/>
      <c r="P78" s="21">
        <v>1500</v>
      </c>
      <c r="Q78" s="21"/>
      <c r="R78" s="21">
        <v>1500</v>
      </c>
      <c r="V78" s="45">
        <f>SUM(C78)</f>
        <v>1500</v>
      </c>
      <c r="AA78" s="45">
        <f>SUM(F78)</f>
        <v>1500</v>
      </c>
      <c r="AF78" s="45">
        <f>SUM(H78)</f>
        <v>1500</v>
      </c>
    </row>
    <row r="79" spans="1:32" x14ac:dyDescent="0.25">
      <c r="A79" s="25"/>
      <c r="B79" t="s">
        <v>22</v>
      </c>
      <c r="C79" s="16">
        <v>0</v>
      </c>
      <c r="D79" s="16">
        <v>0</v>
      </c>
      <c r="E79" s="16">
        <v>0</v>
      </c>
      <c r="F79" s="16">
        <v>0</v>
      </c>
      <c r="H79" s="16">
        <v>0</v>
      </c>
      <c r="I79" s="21"/>
      <c r="J79" s="16">
        <v>0</v>
      </c>
      <c r="K79" s="21"/>
      <c r="L79" s="16">
        <v>0</v>
      </c>
      <c r="M79" s="21"/>
      <c r="N79" s="16">
        <v>0</v>
      </c>
      <c r="O79" s="21"/>
      <c r="P79" s="16">
        <v>0</v>
      </c>
      <c r="Q79" s="21"/>
      <c r="R79" s="16">
        <v>0</v>
      </c>
    </row>
    <row r="80" spans="1:32" x14ac:dyDescent="0.25">
      <c r="A80" s="25"/>
      <c r="B80" s="26" t="s">
        <v>41</v>
      </c>
      <c r="C80" s="22">
        <f>SUM(C75:C79)</f>
        <v>242294</v>
      </c>
      <c r="D80" s="22">
        <f>SUM(D75:D79)</f>
        <v>242294</v>
      </c>
      <c r="E80" s="22">
        <f>SUM(E75:E79)</f>
        <v>242294</v>
      </c>
      <c r="F80" s="22">
        <f>SUM(F75:F79)</f>
        <v>248448</v>
      </c>
      <c r="H80" s="22">
        <f>SUM(H75:H79)</f>
        <v>251786</v>
      </c>
      <c r="I80" s="22"/>
      <c r="J80" s="22">
        <f>SUM(J75:J79)</f>
        <v>251786</v>
      </c>
      <c r="K80" s="22"/>
      <c r="L80" s="22">
        <f>SUM(L75:L79)</f>
        <v>251786</v>
      </c>
      <c r="M80" s="22"/>
      <c r="N80" s="22">
        <f>SUM(N75:N79)</f>
        <v>251786</v>
      </c>
      <c r="O80" s="22"/>
      <c r="P80" s="22">
        <f>SUM(P75:P79)</f>
        <v>249540</v>
      </c>
      <c r="Q80" s="22"/>
      <c r="R80" s="22">
        <f>SUM(R75:R79)</f>
        <v>249540</v>
      </c>
    </row>
    <row r="81" spans="1:32" x14ac:dyDescent="0.25">
      <c r="B81" s="1"/>
      <c r="C81" s="19"/>
      <c r="D81" s="19"/>
      <c r="E81" s="19"/>
      <c r="F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</row>
    <row r="82" spans="1:32" x14ac:dyDescent="0.25">
      <c r="A82" s="28" t="s">
        <v>42</v>
      </c>
      <c r="C82" s="13"/>
      <c r="D82" s="13"/>
      <c r="E82" s="13"/>
      <c r="F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</row>
    <row r="83" spans="1:32" x14ac:dyDescent="0.25">
      <c r="A83" s="25"/>
      <c r="B83" s="15" t="s">
        <v>18</v>
      </c>
      <c r="C83" s="21">
        <v>0</v>
      </c>
      <c r="D83" s="21">
        <v>0</v>
      </c>
      <c r="E83" s="21">
        <v>0</v>
      </c>
      <c r="F83" s="21">
        <v>0</v>
      </c>
      <c r="H83" s="21">
        <v>0</v>
      </c>
      <c r="I83" s="21"/>
      <c r="J83" s="21">
        <v>0</v>
      </c>
      <c r="K83" s="21"/>
      <c r="L83" s="21">
        <v>0</v>
      </c>
      <c r="M83" s="21"/>
      <c r="N83" s="21">
        <v>0</v>
      </c>
      <c r="O83" s="21"/>
      <c r="P83" s="21">
        <v>0</v>
      </c>
      <c r="Q83" s="21"/>
      <c r="R83" s="21">
        <v>0</v>
      </c>
      <c r="S83" s="45">
        <f>SUM(C83)</f>
        <v>0</v>
      </c>
      <c r="X83" s="45">
        <f>SUM(F83)</f>
        <v>0</v>
      </c>
      <c r="AC83" s="45">
        <f>SUM(H83)</f>
        <v>0</v>
      </c>
    </row>
    <row r="84" spans="1:32" x14ac:dyDescent="0.25">
      <c r="A84" s="25"/>
      <c r="B84" t="s">
        <v>19</v>
      </c>
      <c r="C84" s="21">
        <v>0</v>
      </c>
      <c r="D84" s="21">
        <v>0</v>
      </c>
      <c r="E84" s="21">
        <v>0</v>
      </c>
      <c r="F84" s="21">
        <v>0</v>
      </c>
      <c r="H84" s="21">
        <v>0</v>
      </c>
      <c r="I84" s="21"/>
      <c r="J84" s="21">
        <v>0</v>
      </c>
      <c r="K84" s="21"/>
      <c r="L84" s="21">
        <v>0</v>
      </c>
      <c r="M84" s="21"/>
      <c r="N84" s="21">
        <v>0</v>
      </c>
      <c r="O84" s="21"/>
      <c r="P84" s="21">
        <v>0</v>
      </c>
      <c r="Q84" s="21"/>
      <c r="R84" s="21">
        <v>0</v>
      </c>
      <c r="T84" s="45">
        <f>SUM(C84)</f>
        <v>0</v>
      </c>
      <c r="Y84" s="45">
        <f>SUM(F84)</f>
        <v>0</v>
      </c>
      <c r="AD84" s="45">
        <f>SUM(H84)</f>
        <v>0</v>
      </c>
    </row>
    <row r="85" spans="1:32" x14ac:dyDescent="0.25">
      <c r="A85" s="25"/>
      <c r="B85" s="4" t="s">
        <v>20</v>
      </c>
      <c r="C85" s="21">
        <v>140000</v>
      </c>
      <c r="D85" s="21">
        <v>140000</v>
      </c>
      <c r="E85" s="21">
        <v>140000</v>
      </c>
      <c r="F85" s="21">
        <v>140000</v>
      </c>
      <c r="H85" s="21">
        <v>140000</v>
      </c>
      <c r="I85" s="21"/>
      <c r="J85" s="21">
        <v>140000</v>
      </c>
      <c r="K85" s="21"/>
      <c r="L85" s="21">
        <v>140000</v>
      </c>
      <c r="M85" s="21"/>
      <c r="N85" s="21">
        <v>140000</v>
      </c>
      <c r="O85" s="21"/>
      <c r="P85" s="21">
        <v>140000</v>
      </c>
      <c r="Q85" s="21"/>
      <c r="R85" s="21">
        <v>140000</v>
      </c>
      <c r="U85" s="45">
        <f>SUM(C85)</f>
        <v>140000</v>
      </c>
      <c r="Z85" s="45">
        <f>SUM(F85)</f>
        <v>140000</v>
      </c>
      <c r="AE85" s="45">
        <f>SUM(H85)</f>
        <v>140000</v>
      </c>
    </row>
    <row r="86" spans="1:32" x14ac:dyDescent="0.25">
      <c r="A86" s="25"/>
      <c r="B86" s="4" t="s">
        <v>21</v>
      </c>
      <c r="C86" s="21">
        <v>60000</v>
      </c>
      <c r="D86" s="21">
        <v>60000</v>
      </c>
      <c r="E86" s="21">
        <v>60000</v>
      </c>
      <c r="F86" s="21">
        <v>60000</v>
      </c>
      <c r="H86" s="21">
        <v>60000</v>
      </c>
      <c r="I86" s="21"/>
      <c r="J86" s="21">
        <v>60000</v>
      </c>
      <c r="K86" s="21"/>
      <c r="L86" s="21">
        <v>60000</v>
      </c>
      <c r="M86" s="21"/>
      <c r="N86" s="21">
        <v>60000</v>
      </c>
      <c r="O86" s="21"/>
      <c r="P86" s="21">
        <v>60000</v>
      </c>
      <c r="Q86" s="21"/>
      <c r="R86" s="21">
        <v>60000</v>
      </c>
      <c r="V86" s="45">
        <f>SUM(C86)</f>
        <v>60000</v>
      </c>
      <c r="AA86" s="45">
        <f>SUM(F86)</f>
        <v>60000</v>
      </c>
      <c r="AF86" s="45">
        <f>SUM(H86)</f>
        <v>60000</v>
      </c>
    </row>
    <row r="87" spans="1:32" x14ac:dyDescent="0.25">
      <c r="B87" t="s">
        <v>22</v>
      </c>
      <c r="C87" s="16">
        <v>0</v>
      </c>
      <c r="D87" s="16">
        <v>0</v>
      </c>
      <c r="E87" s="16">
        <v>0</v>
      </c>
      <c r="F87" s="16">
        <v>0</v>
      </c>
      <c r="H87" s="16">
        <v>0</v>
      </c>
      <c r="I87" s="21"/>
      <c r="J87" s="16">
        <v>0</v>
      </c>
      <c r="K87" s="21"/>
      <c r="L87" s="16">
        <v>0</v>
      </c>
      <c r="M87" s="21"/>
      <c r="N87" s="16">
        <v>0</v>
      </c>
      <c r="O87" s="21"/>
      <c r="P87" s="16">
        <v>0</v>
      </c>
      <c r="Q87" s="21"/>
      <c r="R87" s="16">
        <v>0</v>
      </c>
    </row>
    <row r="88" spans="1:32" x14ac:dyDescent="0.25">
      <c r="B88" s="26" t="s">
        <v>3</v>
      </c>
      <c r="C88" s="22">
        <f>SUM(C83:C87)</f>
        <v>200000</v>
      </c>
      <c r="D88" s="22">
        <f>SUM(D83:D87)</f>
        <v>200000</v>
      </c>
      <c r="E88" s="22">
        <f>SUM(E83:E87)</f>
        <v>200000</v>
      </c>
      <c r="F88" s="22">
        <f>SUM(F83:F87)</f>
        <v>200000</v>
      </c>
      <c r="H88" s="22">
        <f>SUM(H83:H87)</f>
        <v>200000</v>
      </c>
      <c r="I88" s="22"/>
      <c r="J88" s="22">
        <f>SUM(J83:J87)</f>
        <v>200000</v>
      </c>
      <c r="K88" s="22"/>
      <c r="L88" s="22">
        <f>SUM(L83:L87)</f>
        <v>200000</v>
      </c>
      <c r="M88" s="22"/>
      <c r="N88" s="22">
        <f>SUM(N83:N87)</f>
        <v>200000</v>
      </c>
      <c r="O88" s="22"/>
      <c r="P88" s="22">
        <f>SUM(P83:P87)</f>
        <v>200000</v>
      </c>
      <c r="Q88" s="22"/>
      <c r="R88" s="22">
        <f>SUM(R83:R87)</f>
        <v>200000</v>
      </c>
    </row>
    <row r="89" spans="1:32" x14ac:dyDescent="0.25">
      <c r="B89" s="26"/>
      <c r="C89" s="40"/>
      <c r="D89" s="40"/>
      <c r="E89" s="40"/>
      <c r="F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</row>
    <row r="90" spans="1:32" x14ac:dyDescent="0.25">
      <c r="A90" s="28" t="s">
        <v>48</v>
      </c>
      <c r="C90" s="40"/>
      <c r="D90" s="40"/>
      <c r="E90" s="40"/>
      <c r="F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</row>
    <row r="91" spans="1:32" x14ac:dyDescent="0.25">
      <c r="A91" s="25"/>
      <c r="B91" s="15" t="s">
        <v>18</v>
      </c>
      <c r="C91" s="21">
        <v>0</v>
      </c>
      <c r="D91" s="21">
        <v>0</v>
      </c>
      <c r="E91" s="21">
        <v>0</v>
      </c>
      <c r="F91" s="21">
        <v>0</v>
      </c>
      <c r="H91" s="21">
        <v>0</v>
      </c>
      <c r="I91" s="21"/>
      <c r="J91" s="21">
        <v>0</v>
      </c>
      <c r="K91" s="21"/>
      <c r="L91" s="21">
        <v>0</v>
      </c>
      <c r="M91" s="21"/>
      <c r="N91" s="21">
        <v>0</v>
      </c>
      <c r="O91" s="21"/>
      <c r="P91" s="21">
        <v>0</v>
      </c>
      <c r="Q91" s="21"/>
      <c r="R91" s="21">
        <v>0</v>
      </c>
      <c r="S91" s="45">
        <f>SUM(C91)</f>
        <v>0</v>
      </c>
      <c r="X91" s="45">
        <f>SUM(F91)</f>
        <v>0</v>
      </c>
      <c r="AC91" s="45">
        <f>SUM(H91)</f>
        <v>0</v>
      </c>
    </row>
    <row r="92" spans="1:32" x14ac:dyDescent="0.25">
      <c r="A92" s="25"/>
      <c r="B92" t="s">
        <v>19</v>
      </c>
      <c r="C92" s="21">
        <v>0</v>
      </c>
      <c r="D92" s="21">
        <v>0</v>
      </c>
      <c r="E92" s="21">
        <v>0</v>
      </c>
      <c r="F92" s="21">
        <v>0</v>
      </c>
      <c r="H92" s="21">
        <v>0</v>
      </c>
      <c r="I92" s="21"/>
      <c r="J92" s="21">
        <v>0</v>
      </c>
      <c r="K92" s="21"/>
      <c r="L92" s="21">
        <v>0</v>
      </c>
      <c r="M92" s="21"/>
      <c r="N92" s="21">
        <v>0</v>
      </c>
      <c r="O92" s="21"/>
      <c r="P92" s="21">
        <v>0</v>
      </c>
      <c r="Q92" s="21"/>
      <c r="R92" s="21">
        <v>0</v>
      </c>
      <c r="T92" s="45">
        <f>SUM(C92)</f>
        <v>0</v>
      </c>
      <c r="Y92" s="45">
        <f>SUM(F92)</f>
        <v>0</v>
      </c>
      <c r="AD92" s="45">
        <f>SUM(H92)</f>
        <v>0</v>
      </c>
    </row>
    <row r="93" spans="1:32" x14ac:dyDescent="0.25">
      <c r="A93" s="25"/>
      <c r="B93" s="4" t="s">
        <v>20</v>
      </c>
      <c r="C93" s="37">
        <v>55000</v>
      </c>
      <c r="D93" s="37">
        <v>55000</v>
      </c>
      <c r="E93" s="37">
        <v>55000</v>
      </c>
      <c r="F93" s="37">
        <v>55000</v>
      </c>
      <c r="H93" s="37">
        <v>55000</v>
      </c>
      <c r="I93" s="37"/>
      <c r="J93" s="37">
        <v>55000</v>
      </c>
      <c r="K93" s="37"/>
      <c r="L93" s="37">
        <v>55000</v>
      </c>
      <c r="M93" s="37"/>
      <c r="N93" s="37">
        <v>55000</v>
      </c>
      <c r="O93" s="37"/>
      <c r="P93" s="37">
        <v>55000</v>
      </c>
      <c r="Q93" s="37"/>
      <c r="R93" s="37">
        <v>55000</v>
      </c>
      <c r="U93" s="45">
        <f>SUM(C93)</f>
        <v>55000</v>
      </c>
      <c r="Z93" s="45">
        <f>SUM(F93)</f>
        <v>55000</v>
      </c>
      <c r="AE93" s="45">
        <f>SUM(H93)</f>
        <v>55000</v>
      </c>
    </row>
    <row r="94" spans="1:32" x14ac:dyDescent="0.25">
      <c r="B94" s="4" t="s">
        <v>21</v>
      </c>
      <c r="C94" s="37">
        <v>45000</v>
      </c>
      <c r="D94" s="37">
        <v>45000</v>
      </c>
      <c r="E94" s="37">
        <v>45000</v>
      </c>
      <c r="F94" s="37">
        <v>45000</v>
      </c>
      <c r="H94" s="37">
        <v>45000</v>
      </c>
      <c r="I94" s="37"/>
      <c r="J94" s="37">
        <v>45000</v>
      </c>
      <c r="K94" s="37"/>
      <c r="L94" s="37">
        <v>45000</v>
      </c>
      <c r="M94" s="37"/>
      <c r="N94" s="37">
        <v>45000</v>
      </c>
      <c r="O94" s="37"/>
      <c r="P94" s="37">
        <v>45000</v>
      </c>
      <c r="Q94" s="37"/>
      <c r="R94" s="37">
        <v>45000</v>
      </c>
      <c r="V94" s="45">
        <f>SUM(C94)</f>
        <v>45000</v>
      </c>
      <c r="AA94" s="45">
        <f>SUM(F94)</f>
        <v>45000</v>
      </c>
      <c r="AF94" s="45">
        <f>SUM(H94)</f>
        <v>45000</v>
      </c>
    </row>
    <row r="95" spans="1:32" x14ac:dyDescent="0.25">
      <c r="B95" t="s">
        <v>22</v>
      </c>
      <c r="C95" s="16">
        <v>0</v>
      </c>
      <c r="D95" s="16">
        <v>0</v>
      </c>
      <c r="E95" s="16">
        <v>0</v>
      </c>
      <c r="F95" s="16">
        <v>0</v>
      </c>
      <c r="H95" s="16">
        <v>0</v>
      </c>
      <c r="I95" s="21"/>
      <c r="J95" s="16">
        <v>0</v>
      </c>
      <c r="K95" s="21"/>
      <c r="L95" s="16">
        <v>0</v>
      </c>
      <c r="M95" s="21"/>
      <c r="N95" s="16">
        <v>0</v>
      </c>
      <c r="O95" s="21"/>
      <c r="P95" s="16">
        <v>0</v>
      </c>
      <c r="Q95" s="21"/>
      <c r="R95" s="16">
        <v>0</v>
      </c>
      <c r="S95" s="49"/>
      <c r="T95" s="49"/>
      <c r="U95" s="49"/>
      <c r="V95" s="49"/>
      <c r="X95" s="49"/>
      <c r="Y95" s="49"/>
      <c r="Z95" s="49"/>
      <c r="AA95" s="49"/>
      <c r="AC95" s="49"/>
      <c r="AD95" s="49"/>
      <c r="AE95" s="49"/>
      <c r="AF95" s="49"/>
    </row>
    <row r="96" spans="1:32" x14ac:dyDescent="0.25">
      <c r="B96" s="26" t="s">
        <v>57</v>
      </c>
      <c r="C96" s="22">
        <f>SUM(C91:C95)</f>
        <v>100000</v>
      </c>
      <c r="D96" s="22">
        <f>SUM(D91:D95)</f>
        <v>100000</v>
      </c>
      <c r="E96" s="22">
        <f>SUM(E91:E95)</f>
        <v>100000</v>
      </c>
      <c r="F96" s="22">
        <f>SUM(F91:F95)</f>
        <v>100000</v>
      </c>
      <c r="H96" s="22">
        <f>SUM(H91:H95)</f>
        <v>100000</v>
      </c>
      <c r="I96" s="22"/>
      <c r="J96" s="22">
        <f>SUM(J91:J95)</f>
        <v>100000</v>
      </c>
      <c r="K96" s="22"/>
      <c r="L96" s="22">
        <f>SUM(L91:L95)</f>
        <v>100000</v>
      </c>
      <c r="M96" s="22"/>
      <c r="N96" s="22">
        <f>SUM(N91:N95)</f>
        <v>100000</v>
      </c>
      <c r="O96" s="22"/>
      <c r="P96" s="22">
        <f>SUM(P91:P95)</f>
        <v>100000</v>
      </c>
      <c r="Q96" s="22"/>
      <c r="R96" s="22">
        <f>SUM(R91:R95)</f>
        <v>100000</v>
      </c>
    </row>
    <row r="97" spans="1:32" x14ac:dyDescent="0.25">
      <c r="B97" s="1"/>
      <c r="C97" s="22"/>
      <c r="D97" s="22"/>
      <c r="E97" s="22"/>
      <c r="F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</row>
    <row r="98" spans="1:32" x14ac:dyDescent="0.25">
      <c r="A98" s="1" t="s">
        <v>28</v>
      </c>
      <c r="B98" s="8"/>
      <c r="C98" s="17">
        <f>SUM(C16,C24,C32,C40,C48,C56,C64,C72,C80,C88,C96)</f>
        <v>2507392</v>
      </c>
      <c r="D98" s="17">
        <f>SUM(D16,D24,D32,D40,D48,D56,D64,D72,D80,D88,D96)</f>
        <v>2507392</v>
      </c>
      <c r="E98" s="17">
        <f>SUM(E16,E24,E32,E40,E48,E56,E64,E72,E80,E88,E96)</f>
        <v>2507392</v>
      </c>
      <c r="F98" s="17">
        <f>SUM(F16,F24,F32,F40,F48,F56,F64,F72,F80,F88,F96)</f>
        <v>2533923.2199999997</v>
      </c>
      <c r="G98" s="39" t="e">
        <f>SUM(#REF!)</f>
        <v>#REF!</v>
      </c>
      <c r="H98" s="17">
        <f>SUM(H16,H24,H32,H40,H48,H56,H64,H72,H80,H88,H96)</f>
        <v>2559530</v>
      </c>
      <c r="I98" s="24"/>
      <c r="J98" s="17">
        <f>SUM(J16,J24,J32,J40,J48,J56,J64,J72,J80,J88,J96)</f>
        <v>2559530</v>
      </c>
      <c r="K98" s="24"/>
      <c r="L98" s="17">
        <f>SUM(L16,L24,L32,L40,L48,L56,L64,L72,L80,L88,L96)</f>
        <v>2559530</v>
      </c>
      <c r="M98" s="24"/>
      <c r="N98" s="17">
        <f>SUM(N16,N24,N32,N40,N48,N56,N64,N72,N80,N88,N96)</f>
        <v>2559530</v>
      </c>
      <c r="O98" s="24"/>
      <c r="P98" s="17">
        <f>SUM(P16,P24,P32,P40,P48,P56,P64,P72,P80,P88,P96)</f>
        <v>2541369</v>
      </c>
      <c r="Q98" s="24"/>
      <c r="R98" s="17">
        <f>SUM(R16,R24,R32,R40,R48,R56,R64,R72,R80,R88,R96)</f>
        <v>2497659.36</v>
      </c>
      <c r="S98" s="51">
        <f>SUM(S11:S95)</f>
        <v>1253651</v>
      </c>
      <c r="T98" s="51">
        <f t="shared" ref="T98:V98" si="0">SUM(T11:T95)</f>
        <v>418241</v>
      </c>
      <c r="U98" s="51">
        <f t="shared" si="0"/>
        <v>643500</v>
      </c>
      <c r="V98" s="51">
        <f t="shared" si="0"/>
        <v>192000</v>
      </c>
      <c r="W98" s="1"/>
      <c r="X98" s="51">
        <f>SUM(X11:X95)</f>
        <v>1327216</v>
      </c>
      <c r="Y98" s="51">
        <f t="shared" ref="Y98:AA98" si="1">SUM(Y11:Y95)</f>
        <v>419707.22</v>
      </c>
      <c r="Z98" s="51">
        <f t="shared" si="1"/>
        <v>612000</v>
      </c>
      <c r="AA98" s="51">
        <f t="shared" si="1"/>
        <v>175000</v>
      </c>
      <c r="AC98" s="51">
        <f>SUM(AC11:AC95)</f>
        <v>1348309</v>
      </c>
      <c r="AD98" s="51">
        <f t="shared" ref="AD98:AF98" si="2">SUM(AD11:AD95)</f>
        <v>424221</v>
      </c>
      <c r="AE98" s="51">
        <f t="shared" si="2"/>
        <v>612000</v>
      </c>
      <c r="AF98" s="51">
        <f t="shared" si="2"/>
        <v>175000</v>
      </c>
    </row>
    <row r="99" spans="1:32" x14ac:dyDescent="0.25">
      <c r="S99" s="1"/>
      <c r="T99" s="1"/>
      <c r="U99" s="1"/>
      <c r="V99" s="52">
        <f>SUM(S98:V98)</f>
        <v>2507392</v>
      </c>
      <c r="W99" s="1"/>
      <c r="X99" s="1"/>
      <c r="Y99" s="1"/>
      <c r="Z99" s="1"/>
      <c r="AA99" s="52">
        <f>SUM(X98:AA98)</f>
        <v>2533923.2199999997</v>
      </c>
      <c r="AC99" s="1"/>
      <c r="AD99" s="1"/>
      <c r="AE99" s="1"/>
      <c r="AF99" s="52">
        <f>SUM(AC98:AF98)</f>
        <v>2559530</v>
      </c>
    </row>
    <row r="101" spans="1:32" x14ac:dyDescent="0.25">
      <c r="C101" s="10"/>
      <c r="D101" s="10"/>
      <c r="E101" s="10"/>
      <c r="F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32" x14ac:dyDescent="0.25">
      <c r="C102" s="10"/>
      <c r="D102" s="10"/>
      <c r="E102" s="10"/>
      <c r="F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</sheetData>
  <mergeCells count="6">
    <mergeCell ref="AC6:AF6"/>
    <mergeCell ref="A8:B8"/>
    <mergeCell ref="A1:H1"/>
    <mergeCell ref="A3:H3"/>
    <mergeCell ref="S6:V6"/>
    <mergeCell ref="X6:AA6"/>
  </mergeCells>
  <printOptions horizontalCentered="1"/>
  <pageMargins left="0.7" right="0.7" top="0.75" bottom="0.75" header="0.3" footer="0.3"/>
  <pageSetup scale="83" orientation="portrait" r:id="rId1"/>
  <rowBreaks count="1" manualBreakCount="1">
    <brk id="65" max="10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Rev &amp; Exp to Budget</vt:lpstr>
      <vt:lpstr>Revenue</vt:lpstr>
      <vt:lpstr>Expend by Function</vt:lpstr>
      <vt:lpstr>'Expend by Function'!Print_Area</vt:lpstr>
      <vt:lpstr>'Rev &amp; Exp to Budget'!Print_Area</vt:lpstr>
      <vt:lpstr>Revenue!Print_Area</vt:lpstr>
    </vt:vector>
  </TitlesOfParts>
  <Company>Genesis School,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Spradling</dc:creator>
  <cp:lastModifiedBy>Mike Hall</cp:lastModifiedBy>
  <cp:lastPrinted>2022-07-14T17:00:06Z</cp:lastPrinted>
  <dcterms:created xsi:type="dcterms:W3CDTF">1997-09-05T14:51:36Z</dcterms:created>
  <dcterms:modified xsi:type="dcterms:W3CDTF">2022-07-14T17:01:45Z</dcterms:modified>
</cp:coreProperties>
</file>